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NicolasGuerin\Desktop\Digital Yacht\Price List\"/>
    </mc:Choice>
  </mc:AlternateContent>
  <xr:revisionPtr revIDLastSave="0" documentId="13_ncr:1_{340EF371-BA0B-454B-8433-9110052BC762}" xr6:coauthVersionLast="47" xr6:coauthVersionMax="47" xr10:uidLastSave="{00000000-0000-0000-0000-000000000000}"/>
  <bookViews>
    <workbookView xWindow="-98" yWindow="-98" windowWidth="20715" windowHeight="13276" xr2:uid="{00000000-000D-0000-FFFF-FFFF00000000}"/>
  </bookViews>
  <sheets>
    <sheet name="AU$" sheetId="2" r:id="rId1"/>
  </sheets>
  <definedNames>
    <definedName name="_xlnm.Print_Area" localSheetId="0">'AU$'!$A$49:$E$97</definedName>
  </definedNames>
  <calcPr calcId="191029"/>
  <customWorkbookViews>
    <customWorkbookView name="nick view" guid="{F14B3FD7-2DE7-4924-8E96-DBE2ABD95C01}" maximized="1" xWindow="1" yWindow="1" windowWidth="1024" windowHeight="360"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2" i="2" l="1"/>
  <c r="D51" i="2"/>
  <c r="D50" i="2"/>
  <c r="D53" i="2"/>
  <c r="D54" i="2"/>
  <c r="D17" i="2"/>
  <c r="D16" i="2"/>
  <c r="D87" i="2"/>
  <c r="D86" i="2"/>
  <c r="D74" i="2"/>
  <c r="D10" i="2"/>
  <c r="D63" i="2"/>
  <c r="D62" i="2"/>
  <c r="D29" i="2"/>
  <c r="D57" i="2"/>
  <c r="D37" i="2"/>
  <c r="D6" i="2"/>
  <c r="D78" i="2"/>
  <c r="D106" i="2"/>
  <c r="D110" i="2"/>
  <c r="D108" i="2"/>
  <c r="D105" i="2"/>
  <c r="D104" i="2"/>
  <c r="D103" i="2"/>
  <c r="D101" i="2"/>
  <c r="D100" i="2"/>
  <c r="D55" i="2"/>
</calcChain>
</file>

<file path=xl/sharedStrings.xml><?xml version="1.0" encoding="utf-8"?>
<sst xmlns="http://schemas.openxmlformats.org/spreadsheetml/2006/main" count="293" uniqueCount="289">
  <si>
    <t>ZDIGSTPCN</t>
  </si>
  <si>
    <t>ZDIGAIS100</t>
  </si>
  <si>
    <t>ZDIGHSC100</t>
  </si>
  <si>
    <t>HSC100 FLUXGATE COMPASS SENSOR WITH NMEA OUTPUT</t>
  </si>
  <si>
    <t>ZDIGUSBNMEA</t>
  </si>
  <si>
    <t>ZDIGAISNET</t>
  </si>
  <si>
    <t>ZDIGAIS100USB</t>
  </si>
  <si>
    <t>NMEA-USB ADAPTOR</t>
  </si>
  <si>
    <t>ZDIGWL510</t>
  </si>
  <si>
    <t>ZDIGAIT2000</t>
  </si>
  <si>
    <t>ZDIGPPL</t>
  </si>
  <si>
    <t>DIGITAL DEEP SEA PILOT PLUG AND USB CABLE FOR CLASS A AIS TRANSPONDERS</t>
  </si>
  <si>
    <t>ZDIGAIS100P</t>
  </si>
  <si>
    <t>AIT2000 CLASS B TRANSPONDER (SUPPLIED WITH GPS ANTENNA)</t>
  </si>
  <si>
    <t>ZDIGSPL2000</t>
  </si>
  <si>
    <t>ZDIGAISLG</t>
  </si>
  <si>
    <t>AIS LIFE GUARD MOB/SART ALARM</t>
  </si>
  <si>
    <t>ZDIGWL510-20</t>
  </si>
  <si>
    <t>ZDIGWL500UP</t>
  </si>
  <si>
    <t>WL500-510 UPGRADE KIT</t>
  </si>
  <si>
    <t>ZDIGPPLEXT</t>
  </si>
  <si>
    <t>DIGITAL DEEP SEA 10M PILOT PLUG EXTENSION CABLE</t>
  </si>
  <si>
    <t>AISNET NETWORK AIS BASE STATION RECEIVER</t>
  </si>
  <si>
    <t>ZDIGPLINK</t>
  </si>
  <si>
    <t>DIGITAL DEEP SEA PILOTLINK CLASS A WIRELESS INTERFACE</t>
  </si>
  <si>
    <t>AIS100 PRO AIS RECEIVER (USB AND NMEA OUTPUTS)</t>
  </si>
  <si>
    <t>ZDIGGV30</t>
  </si>
  <si>
    <t>ZDIGS1000</t>
  </si>
  <si>
    <t>ZDIGAITBUN1</t>
  </si>
  <si>
    <t>AIT2000 PLUS GV30 BUNDLE (COMBO VHF-GPS ANTENNA)</t>
  </si>
  <si>
    <t>Description</t>
  </si>
  <si>
    <t>AIS Products</t>
  </si>
  <si>
    <t>Part Number</t>
  </si>
  <si>
    <t>UPC CODE</t>
  </si>
  <si>
    <t>WiFi Internet Access Products</t>
  </si>
  <si>
    <t>NMEA to WiFi Adaptors, NMEA to USB and Multiplexer Products</t>
  </si>
  <si>
    <t>AIS100 AIS RECEIVER (NMEA OUT)</t>
  </si>
  <si>
    <t>WL510 HI POWER WiFi ACCESS SYSTEM (NETWORK CONNECTION) WITH 10M CABLE</t>
  </si>
  <si>
    <t>WL510 HI POWER WiFi ACCESS SYSTEM (NETWORK CONNECTION) WITH 20M CABLE</t>
  </si>
  <si>
    <t>GV30 COMBO AIS-GPS ANTENNA</t>
  </si>
  <si>
    <t>ZDIGCLB2000A</t>
  </si>
  <si>
    <t>738435472382</t>
  </si>
  <si>
    <t>738435472399</t>
  </si>
  <si>
    <t>030955183657</t>
  </si>
  <si>
    <t>738435472429</t>
  </si>
  <si>
    <t>030955183626</t>
  </si>
  <si>
    <t>081159830199</t>
  </si>
  <si>
    <t>030955183756</t>
  </si>
  <si>
    <t>030955183718</t>
  </si>
  <si>
    <t>081159830076</t>
  </si>
  <si>
    <t>738435472603</t>
  </si>
  <si>
    <t>030955183688</t>
  </si>
  <si>
    <t>030955183671</t>
  </si>
  <si>
    <t>738435472566</t>
  </si>
  <si>
    <t>081159830205</t>
  </si>
  <si>
    <t>081159830236</t>
  </si>
  <si>
    <t>081159829988</t>
  </si>
  <si>
    <t>081159829995</t>
  </si>
  <si>
    <t>081159830182</t>
  </si>
  <si>
    <t>030955183749</t>
  </si>
  <si>
    <t>081159830243</t>
  </si>
  <si>
    <t>ZDIGATN100X</t>
  </si>
  <si>
    <t>ATN100X EXPRESS ATON</t>
  </si>
  <si>
    <t>ZDIGATN1000</t>
  </si>
  <si>
    <t>ATN1000 CLASS 1 ATON</t>
  </si>
  <si>
    <t>ZDIGATN1000S</t>
  </si>
  <si>
    <t>ZDIGATN3000</t>
  </si>
  <si>
    <t xml:space="preserve">ATN3000 CLASS 3 ATON </t>
  </si>
  <si>
    <t>ATN1000S CLASS 1 ATON WITH SENSOR INTERFACE</t>
  </si>
  <si>
    <t>ATN3000S CLASS 3 ATON WITH SENSOR INTERFACE</t>
  </si>
  <si>
    <t>081159830250</t>
  </si>
  <si>
    <t>081159830267</t>
  </si>
  <si>
    <t>081159830274</t>
  </si>
  <si>
    <t>081159830281</t>
  </si>
  <si>
    <t>081159830298</t>
  </si>
  <si>
    <t>ZDIGATN3000S</t>
  </si>
  <si>
    <t>ZCELCX4A</t>
  </si>
  <si>
    <t>ZCELE179F</t>
  </si>
  <si>
    <t>X500.391</t>
  </si>
  <si>
    <t>ZDIGAIT1500</t>
  </si>
  <si>
    <t>081159830366</t>
  </si>
  <si>
    <t>081159830373</t>
  </si>
  <si>
    <t>081159830380</t>
  </si>
  <si>
    <t>081159830397</t>
  </si>
  <si>
    <t>ZDIGAISNODE</t>
  </si>
  <si>
    <t>AISnode NMEA 2000 AIS RECEIVER</t>
  </si>
  <si>
    <t>081159830403</t>
  </si>
  <si>
    <t>ZDIGSTPCE</t>
  </si>
  <si>
    <t>081159830410</t>
  </si>
  <si>
    <t>ZDIGHSC100T</t>
  </si>
  <si>
    <t>HSC100T FLUXGATE COMPASS SENSOR WITH NMEA OUTPUT (ROT version)</t>
  </si>
  <si>
    <t>030955183763</t>
  </si>
  <si>
    <t>ZDIGDTV100</t>
  </si>
  <si>
    <t>ZDIGDTVDA</t>
  </si>
  <si>
    <t>DTV100 OPTIONAL DUAL OUT TV AMPLIFIER</t>
  </si>
  <si>
    <t>On Board Entertainment and TV Antenna Solutions</t>
  </si>
  <si>
    <t>081159830427</t>
  </si>
  <si>
    <t>081159830441</t>
  </si>
  <si>
    <t>ZIDIGIK</t>
  </si>
  <si>
    <t>iKOMMUNICATE NMEA 0183/2000 TO SIGNAL K GATEWAY</t>
  </si>
  <si>
    <t>ZDIGAQCP</t>
  </si>
  <si>
    <t>AIT1500 CLASS B TRANSPONDER WITH INT GPS ANT (NMEA 0183)</t>
  </si>
  <si>
    <t>AIT1500 CLASS B TRANSPONDER WITH INT GPS ANT (NMEA 2000)</t>
  </si>
  <si>
    <t>ZDIGAIT1500N2K</t>
  </si>
  <si>
    <t>081159830502</t>
  </si>
  <si>
    <t>081159830519</t>
  </si>
  <si>
    <t>DIGITAL DEEP SEA CLB2000 CLASS B TRANSPONDER WITH  GPS ANT</t>
  </si>
  <si>
    <t>Marine PCs and Software (All systems ship with Win 10 Home Premium)</t>
  </si>
  <si>
    <t>ZSCOKS30</t>
  </si>
  <si>
    <t>1M AIS TUNED GRP ANTENNA WITH 5M CABLE (FITTED FME/BNC CONNECTOR)</t>
  </si>
  <si>
    <t>ZSCOPA3</t>
  </si>
  <si>
    <t>ZDIGCELVG</t>
  </si>
  <si>
    <t>E179F DECK BASE FOR CX4A/CEL VG</t>
  </si>
  <si>
    <t>ZCELN280S</t>
  </si>
  <si>
    <t>ZSCOPA82</t>
  </si>
  <si>
    <t>PA82 MAST STAND OFF BRACKET SUIT DTV100/KS30</t>
  </si>
  <si>
    <t>ZSCOPA41</t>
  </si>
  <si>
    <t>PA41 DETACHABLE RAIL MOUNT ANTENNA FOR 1" BASE SUIT WL70/KS30</t>
  </si>
  <si>
    <t>N280S 1.25" TO 1" THREAD ADAPTOR FOR CX4/WL510/CELVG</t>
  </si>
  <si>
    <t>MA800 GPS ANTENNA (suitable for AIT250/1000/2000/3000)</t>
  </si>
  <si>
    <t>COMMERCIAL CEL VG COMBO VHF-GPS 1.2M ANTENNA WITH DIPLEXER</t>
  </si>
  <si>
    <t>ARM S/S RAIL MOUNT FOR 1" BASE ANTENNAS</t>
  </si>
  <si>
    <t>ZSHA4720</t>
  </si>
  <si>
    <t>ZDIGWND100</t>
  </si>
  <si>
    <t>WND100 MAST HEAD UNIT AND 20M CABLE</t>
  </si>
  <si>
    <t>ZDIGWS</t>
  </si>
  <si>
    <t>WINDSENSE WIRELESS WIND SYSTEM WITH MAST HEAD UNIT</t>
  </si>
  <si>
    <t>ZDIGAQCPPL</t>
  </si>
  <si>
    <t>081159830618</t>
  </si>
  <si>
    <t>081159830625</t>
  </si>
  <si>
    <t>NOMAD PORTABLE CLASS B AIS TRANSPONDER WITH USB &amp; WIFI (INT GPS)</t>
  </si>
  <si>
    <t>ZDIGNMD</t>
  </si>
  <si>
    <t>081159830649</t>
  </si>
  <si>
    <t>081159830656</t>
  </si>
  <si>
    <t>ZDIGSPL1500</t>
  </si>
  <si>
    <t>081159830687</t>
  </si>
  <si>
    <t>SPL2000 VHF ANTENNA SPLITTER FOR VHF/AIS OPERATION FROM 1 ANT (WITH FM)</t>
  </si>
  <si>
    <t>SPL1500 VHF ANTENNA SPLITTER FOR VHF/AIS OPERATION FROM 1 ANT</t>
  </si>
  <si>
    <t xml:space="preserve">NOMAD QMAX AIS-VHF ANTENNA </t>
  </si>
  <si>
    <t>ZDIGAIS100QMA</t>
  </si>
  <si>
    <t>AIS100 AIS USB RECEIVER WITH QMAX PORTABLE ANTENNA</t>
  </si>
  <si>
    <t>ZDIGN2KIT</t>
  </si>
  <si>
    <t>DEPTH SPEED TEMP ACTIVE TR (NMEA 0183) TH PLASTIC</t>
  </si>
  <si>
    <t>AISNET NETWORK AIS BASE STATION RECEIVER WITH BUILT IN AIS-VHF ANT SPLITTER</t>
  </si>
  <si>
    <t>ZDIGAISNETSP</t>
  </si>
  <si>
    <t>ZDIG4GC</t>
  </si>
  <si>
    <t>ZDIG4GCPRO</t>
  </si>
  <si>
    <t>ZDIGSTN</t>
  </si>
  <si>
    <t>AIS100 AIS USB RECEIVER (USB SELF POWERED)</t>
  </si>
  <si>
    <t>ZDIGDTV200</t>
  </si>
  <si>
    <t>DTV100 HD TV MARINE ANTENNA SYSTEM WITH 10M CABLE</t>
  </si>
  <si>
    <t>ZDIGDST800</t>
  </si>
  <si>
    <t>ZDIGQMA</t>
  </si>
  <si>
    <t>ZDIGSTNUSB</t>
  </si>
  <si>
    <t>081159830809</t>
  </si>
  <si>
    <t>SEATALK 1 TO NMEA GATEWAY</t>
  </si>
  <si>
    <t>SEATALK 1 TO USB GATEWAY</t>
  </si>
  <si>
    <t>ZDIGCLA2000</t>
  </si>
  <si>
    <t>DIGITAL DEEP SEA CLA2000 CLASS A AIS TRANSPONDER</t>
  </si>
  <si>
    <t>DIGITAL DEEP SEA S1000 SMART AIS SART</t>
  </si>
  <si>
    <t>ZDIGCLB2500</t>
  </si>
  <si>
    <t>ZDIGAIT2500</t>
  </si>
  <si>
    <t>AIT2500 CLASS B+ 5W SO TRANSPONDER (SUPPLIED WITH GPS ANTENNA)</t>
  </si>
  <si>
    <t>ZDIGAIT5000</t>
  </si>
  <si>
    <t>AIT5000 CLASS B+ 5W SO TRANSPONDER WITH SPLITTER AND WIFI</t>
  </si>
  <si>
    <t>ZDIGWLN10SM</t>
  </si>
  <si>
    <t>WLN10 SMART NMEA TO WIFI CONVERTER (4800/38400)</t>
  </si>
  <si>
    <t>ZDIGWLN30SM</t>
  </si>
  <si>
    <t>WLN30 SMART MULTI INPUT NMEA TO WIFI CONVERTER</t>
  </si>
  <si>
    <t>ZDIGNLINK</t>
  </si>
  <si>
    <t>NAVLINK 2 NMEA 2000 TO WIFI GATEWAY</t>
  </si>
  <si>
    <t>ZDIGIKVT</t>
  </si>
  <si>
    <t>ZDIGIKVTUSB</t>
  </si>
  <si>
    <t>iKONVERT NMEA 2000-0183 GATEWAY/CONVERTER</t>
  </si>
  <si>
    <t>iKONVERT NMEA 2000-0183 GATEWAY/CONVERTER WITH USB</t>
  </si>
  <si>
    <t>DIGITAL DEEP SEA CLB2500 SOTDMA 5W CLASS B TRANSPONDER WITH GPS ANT</t>
  </si>
  <si>
    <t>CALL</t>
  </si>
  <si>
    <t>AIS Antennas &amp; Accessories (For Solutions Customers Only)</t>
  </si>
  <si>
    <t>ZSIMAISMOB</t>
  </si>
  <si>
    <t>SIMY MOB100 AIS MOB BEACON</t>
  </si>
  <si>
    <t>760264210016</t>
  </si>
  <si>
    <t>ZDIGGPS160</t>
  </si>
  <si>
    <t>GPS160 TRINAV GPS/GLONASS/GALILEO SENSOR WITH USB OUTPUT</t>
  </si>
  <si>
    <t>703791696031</t>
  </si>
  <si>
    <t>703791696048</t>
  </si>
  <si>
    <t>ZDIGMOBSW</t>
  </si>
  <si>
    <t>GPS160 NMEA 2000 VERSION WITH iKONVERT BUNDLE</t>
  </si>
  <si>
    <t>GPS160 WIRELESS VERSION WITH WLN10SM BUNDLE</t>
  </si>
  <si>
    <t>GPS160 SEATALK 1 VERSION WITH STN BUNDLE</t>
  </si>
  <si>
    <t>GPS160 TRINAV GPS/GLONASS/GALILEO SENSOR (NMEA 0183)</t>
  </si>
  <si>
    <t>703791696055</t>
  </si>
  <si>
    <t>703791696062</t>
  </si>
  <si>
    <t>703791696079</t>
  </si>
  <si>
    <t>703791696086</t>
  </si>
  <si>
    <t>ZDIGGPS160ST</t>
  </si>
  <si>
    <t>ZDIGGPS160WL</t>
  </si>
  <si>
    <t>ZDIGGPS160USB</t>
  </si>
  <si>
    <t>ZDIGGPS160N2K</t>
  </si>
  <si>
    <t>ZDIG4G10M</t>
  </si>
  <si>
    <t>ZDIG4G20M</t>
  </si>
  <si>
    <t>4G CONNECT PRO 2G/3G/4G (WITH DUAL EXT ANTENNAS AND 7M CABLES)</t>
  </si>
  <si>
    <t>4G CONNECT PRO LMR400 10M CABLE KIT (X2)</t>
  </si>
  <si>
    <t>4G CONNECT PRO LMR400 20M CABLE KIT (X2)</t>
  </si>
  <si>
    <t>CX4A 1.4M 4DB AIS VHF ANTENNA</t>
  </si>
  <si>
    <t>ZDIGIAISTX</t>
  </si>
  <si>
    <t>ZDIGIAISTXPL</t>
  </si>
  <si>
    <t>DTV200 HD TV MARINE ANTENNA SYS WITH DUAL AMP AND 20M CABLE</t>
  </si>
  <si>
    <t>iAISTX CLASS B WIRELESS TRANSPONDER</t>
  </si>
  <si>
    <t>703791696109</t>
  </si>
  <si>
    <t>703791696116</t>
  </si>
  <si>
    <t>703791696123</t>
  </si>
  <si>
    <t>703791696130</t>
  </si>
  <si>
    <t xml:space="preserve">iAISTXPL+ CLASS B WIRELESS AND NMEA 2000 TRANSPONDER </t>
  </si>
  <si>
    <t>ZDIGS124</t>
  </si>
  <si>
    <t>ZDIGS117</t>
  </si>
  <si>
    <t>ZDIGJB1</t>
  </si>
  <si>
    <t>Instruments, Navigation Sensors &amp; NMEA 2000 Cabling/Diagnostics</t>
  </si>
  <si>
    <t>ZDIGNAVDOC</t>
  </si>
  <si>
    <t>ZDIGAISDEP</t>
  </si>
  <si>
    <t>DIGITAL DEEP SEA AIS DEPLOY PORTABLE CLASS A AIS/NAV SYSTEM</t>
  </si>
  <si>
    <t>ZDIGDST810</t>
  </si>
  <si>
    <t>DEPTH SPEED TEMP ACTIVE TR (NMEA 2000) TH PLASTIC WITH BT INTERFACE</t>
  </si>
  <si>
    <t>703791696192</t>
  </si>
  <si>
    <t>703791696208</t>
  </si>
  <si>
    <t>703791696185</t>
  </si>
  <si>
    <t>703791696161</t>
  </si>
  <si>
    <t>703791696215</t>
  </si>
  <si>
    <t>NAVDOCTOR NMEA 2000 DIAGNOSTICS TOOL/MONITOR</t>
  </si>
  <si>
    <t>JB1 NMEA 0183 AND POWER JUNCTION BOX</t>
  </si>
  <si>
    <t>703791696222</t>
  </si>
  <si>
    <t>ZSHA4187D</t>
  </si>
  <si>
    <t>HEAVY DUTY S/S RATCHET MOUNT (4 WAY) SUITS 1" BASE</t>
  </si>
  <si>
    <t>ZSHA4710</t>
  </si>
  <si>
    <t>4710 S/S FIXED DECK BASE FOR 1" BASE ANTENNAS</t>
  </si>
  <si>
    <t>PA3 4 WAY NYLON RATCHET BASE FOR AIS ANTENNA WITH 1"  BASE</t>
  </si>
  <si>
    <t>ZDIGLANLINK</t>
  </si>
  <si>
    <t>LANLINK NMEA 0183 TO ETHERNET GATEWAY</t>
  </si>
  <si>
    <t>ZDIGLANLN2K</t>
  </si>
  <si>
    <t>LANLINK NMEA 2000 TO ETHERNET GATEWAY</t>
  </si>
  <si>
    <t>703791696239</t>
  </si>
  <si>
    <t>703791696246</t>
  </si>
  <si>
    <t>S124 24" LCD MONITOR (WITH 12V DC KIT - 24V OPTION)</t>
  </si>
  <si>
    <t>S117 17" LCD MONITOR  (WITH 12V DC KIT - 24V OPTION)</t>
  </si>
  <si>
    <t>SMARTERTRACK 2021 PC NAVIGATOR SOFTWARE</t>
  </si>
  <si>
    <t>SMARTERTRACK 2021 EXPRESS PACK NAV S/W WITH TRINAV USB SENSOR</t>
  </si>
  <si>
    <t>703791696253</t>
  </si>
  <si>
    <t>4G XTREAM 10M CABLE OPTION PACK</t>
  </si>
  <si>
    <t>4G XTREAM 20M CABLE OPTION PACK</t>
  </si>
  <si>
    <t>ZDIG4G10MX</t>
  </si>
  <si>
    <t>ZDIG4G20MX</t>
  </si>
  <si>
    <t>ZDIG4GX</t>
  </si>
  <si>
    <t>4G XTREAM SYSTEM (WITH DUAL EXTERNAL ANTENNAS AND 7M CABLES)</t>
  </si>
  <si>
    <t>703791696260</t>
  </si>
  <si>
    <t>703791696284</t>
  </si>
  <si>
    <t>703791696291</t>
  </si>
  <si>
    <t>ZDIGAQNAV</t>
  </si>
  <si>
    <t>AQUA COMPACT PRO PC (INTEL i3/8GB/240GB) 10TH GEN WIN 10</t>
  </si>
  <si>
    <t>AQUA COMPACT PRO + PC (INTEL i7/8GB/480GB) 10TH GEN WIN 10</t>
  </si>
  <si>
    <t>AQUANAV ULTRA RUGGED PRO PC WITH NMEA 2000 INTERFACE (INTEL i3/4GB/240GB) WIN 10</t>
  </si>
  <si>
    <t>703791696307</t>
  </si>
  <si>
    <t>NMEA 2000 1M DROP/TRUNK CABLE</t>
  </si>
  <si>
    <t>NMEA 2000 3M DROP/TRUNK CABLE</t>
  </si>
  <si>
    <t>NMEA 2000 6M DROP/TRUNK CABLE</t>
  </si>
  <si>
    <t>NMEA 2000 NETWORK STARTER KIT</t>
  </si>
  <si>
    <t xml:space="preserve">NavAlert NMEA 2000 Monitoring </t>
  </si>
  <si>
    <t>ZDIGNALERT</t>
  </si>
  <si>
    <t>ZDIGNCHAT</t>
  </si>
  <si>
    <t>GPS160/NAVALERT WATERPROOF MOB SWITCH</t>
  </si>
  <si>
    <t>NAVALERT NMEA 2000 MONITORING AND ALARM SYSTEM</t>
  </si>
  <si>
    <t xml:space="preserve">NAVCHAT VOICE ALERT SYSTEM WITH SPEAKER (REQUIRES NAVALERT) </t>
  </si>
  <si>
    <t>ZDIGN26M</t>
  </si>
  <si>
    <t>ZDIGN21M</t>
  </si>
  <si>
    <t>ZDIGN23M</t>
  </si>
  <si>
    <t>ZDIGN21W</t>
  </si>
  <si>
    <t>ZDIGN26W</t>
  </si>
  <si>
    <t>NMEA 2000 T CONNECTOR (6 PORT)</t>
  </si>
  <si>
    <t>NMEA 2000 T CONNECTOR (1 WAY EXTENSION BLOCK)</t>
  </si>
  <si>
    <t>703791696338</t>
  </si>
  <si>
    <t>703791696345</t>
  </si>
  <si>
    <t>703791696352</t>
  </si>
  <si>
    <t>703791696369</t>
  </si>
  <si>
    <t>703791696376</t>
  </si>
  <si>
    <t>703791696314</t>
  </si>
  <si>
    <t>703791696321</t>
  </si>
  <si>
    <t>NAVCHAT WATERPROOF COCKPIT SPEAKER</t>
  </si>
  <si>
    <t>ZDIGNCSPK</t>
  </si>
  <si>
    <t>703791696383</t>
  </si>
  <si>
    <t>4G CONNECT 2G/3G/4G INTERNET ACCESS GATEWAY (INT ANTENNAS)</t>
  </si>
  <si>
    <t>AU$ EX GST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</si>
</sst>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name val="Calibri"/>
      <family val="2"/>
      <scheme val="minor"/>
    </font>
    <font>
      <sz val="8"/>
      <color theme="1"/>
      <name val="Calibri"/>
      <family val="2"/>
      <scheme val="minor"/>
    </font>
    <font>
      <b/>
      <sz val="8"/>
      <color theme="1"/>
      <name val="Calibri"/>
      <family val="2"/>
      <scheme val="minor"/>
    </font>
    <font>
      <b/>
      <sz val="11"/>
      <color theme="1"/>
      <name val="Calibri"/>
      <family val="2"/>
      <scheme val="minor"/>
    </font>
    <font>
      <b/>
      <sz val="8"/>
      <name val="Calibri"/>
      <family val="2"/>
      <scheme val="minor"/>
    </font>
    <font>
      <b/>
      <sz val="9"/>
      <color theme="0"/>
      <name val="Calibri"/>
      <family val="2"/>
      <scheme val="minor"/>
    </font>
    <font>
      <sz val="11"/>
      <color rgb="FF000000"/>
      <name val="Calibri"/>
      <family val="2"/>
    </font>
    <font>
      <sz val="11"/>
      <name val="Calibri"/>
      <family val="2"/>
      <scheme val="minor"/>
    </font>
    <font>
      <b/>
      <sz val="11"/>
      <name val="Calibri"/>
      <family val="2"/>
      <scheme val="minor"/>
    </font>
    <font>
      <sz val="8"/>
      <color rgb="FF000000"/>
      <name val="Calibri"/>
      <family val="2"/>
    </font>
    <font>
      <b/>
      <sz val="8"/>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Fill="0" applyProtection="0"/>
  </cellStyleXfs>
  <cellXfs count="60">
    <xf numFmtId="0" fontId="0" fillId="0" borderId="0" xfId="0"/>
    <xf numFmtId="0" fontId="0" fillId="0" borderId="0" xfId="0" applyFont="1"/>
    <xf numFmtId="0" fontId="3" fillId="0" borderId="0" xfId="0" applyFont="1"/>
    <xf numFmtId="0" fontId="0" fillId="0" borderId="0" xfId="0" applyAlignment="1">
      <alignment vertical="top"/>
    </xf>
    <xf numFmtId="0" fontId="6" fillId="2" borderId="0" xfId="0" applyFont="1" applyFill="1" applyAlignment="1">
      <alignment vertical="top"/>
    </xf>
    <xf numFmtId="0" fontId="0" fillId="0" borderId="0" xfId="0" applyAlignment="1">
      <alignment horizontal="center"/>
    </xf>
    <xf numFmtId="0" fontId="6" fillId="2" borderId="0" xfId="0" applyFont="1" applyFill="1" applyAlignment="1">
      <alignment horizontal="center" vertical="top"/>
    </xf>
    <xf numFmtId="0" fontId="1" fillId="0" borderId="1" xfId="0" applyFont="1" applyFill="1" applyBorder="1" applyAlignment="1">
      <alignment horizontal="center" vertical="center" wrapText="1"/>
    </xf>
    <xf numFmtId="2" fontId="4" fillId="0" borderId="0" xfId="0" applyNumberFormat="1" applyFont="1" applyAlignment="1"/>
    <xf numFmtId="2" fontId="6" fillId="2" borderId="0" xfId="0" applyNumberFormat="1" applyFont="1" applyFill="1" applyAlignment="1">
      <alignment horizontal="right" vertical="top"/>
    </xf>
    <xf numFmtId="0" fontId="1" fillId="0" borderId="2" xfId="0" applyFont="1" applyFill="1" applyBorder="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0" fillId="0" borderId="0" xfId="0" applyBorder="1" applyAlignment="1">
      <alignment vertical="center"/>
    </xf>
    <xf numFmtId="49" fontId="1" fillId="0" borderId="2" xfId="0" applyNumberFormat="1" applyFont="1" applyFill="1" applyBorder="1" applyAlignment="1">
      <alignment horizontal="center" vertical="center"/>
    </xf>
    <xf numFmtId="2" fontId="5" fillId="0" borderId="2" xfId="0" applyNumberFormat="1"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49" fontId="1" fillId="0" borderId="1" xfId="0" applyNumberFormat="1" applyFont="1" applyFill="1" applyBorder="1" applyAlignment="1">
      <alignment horizontal="center" vertical="center"/>
    </xf>
    <xf numFmtId="2" fontId="5" fillId="0" borderId="1"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2" fontId="5" fillId="0" borderId="1" xfId="0" applyNumberFormat="1" applyFont="1" applyFill="1" applyBorder="1" applyAlignment="1">
      <alignment vertical="center" wrapText="1"/>
    </xf>
    <xf numFmtId="2" fontId="4" fillId="0" borderId="0" xfId="0" applyNumberFormat="1" applyFont="1" applyAlignment="1">
      <alignment vertical="center"/>
    </xf>
    <xf numFmtId="0" fontId="2" fillId="0" borderId="0" xfId="0" applyFont="1" applyAlignment="1">
      <alignment horizontal="center" vertical="center"/>
    </xf>
    <xf numFmtId="0" fontId="1" fillId="0"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right"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Alignment="1">
      <alignment horizontal="right" vertical="center"/>
    </xf>
    <xf numFmtId="2" fontId="5" fillId="0" borderId="1" xfId="0" applyNumberFormat="1" applyFont="1" applyFill="1" applyBorder="1" applyAlignment="1">
      <alignment horizontal="right" vertical="center"/>
    </xf>
    <xf numFmtId="49" fontId="1" fillId="0" borderId="2" xfId="0" applyNumberFormat="1" applyFont="1" applyFill="1" applyBorder="1" applyAlignment="1">
      <alignment horizontal="center" vertical="center" wrapText="1"/>
    </xf>
    <xf numFmtId="2" fontId="5" fillId="0" borderId="2" xfId="0" applyNumberFormat="1"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Alignment="1">
      <alignment vertical="center"/>
    </xf>
    <xf numFmtId="0" fontId="5" fillId="0" borderId="0" xfId="0" applyFont="1" applyFill="1" applyAlignment="1">
      <alignment vertical="center"/>
    </xf>
    <xf numFmtId="2" fontId="9" fillId="0" borderId="0" xfId="0" applyNumberFormat="1" applyFont="1" applyFill="1" applyBorder="1" applyAlignment="1">
      <alignment vertical="center"/>
    </xf>
    <xf numFmtId="0" fontId="8" fillId="0" borderId="0" xfId="0" applyFont="1" applyAlignment="1">
      <alignment vertical="center"/>
    </xf>
    <xf numFmtId="0" fontId="8" fillId="0" borderId="0" xfId="0" applyFont="1" applyFill="1" applyAlignment="1">
      <alignment horizontal="center" vertical="center"/>
    </xf>
    <xf numFmtId="2" fontId="9" fillId="0" borderId="0" xfId="0" applyNumberFormat="1" applyFont="1" applyFill="1" applyAlignment="1">
      <alignment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0" xfId="0" applyFont="1" applyFill="1" applyAlignment="1">
      <alignment horizontal="center" vertical="center"/>
    </xf>
    <xf numFmtId="0" fontId="9" fillId="0" borderId="0" xfId="0" applyFont="1" applyAlignment="1">
      <alignment vertical="center"/>
    </xf>
    <xf numFmtId="0" fontId="1" fillId="0" borderId="0" xfId="0" applyFont="1" applyAlignment="1">
      <alignment horizontal="center" vertical="center"/>
    </xf>
    <xf numFmtId="2" fontId="9" fillId="0" borderId="0" xfId="0" applyNumberFormat="1" applyFont="1" applyAlignment="1">
      <alignment vertical="center"/>
    </xf>
    <xf numFmtId="0" fontId="8" fillId="0" borderId="0" xfId="0" applyFont="1" applyBorder="1" applyAlignment="1">
      <alignment vertical="center"/>
    </xf>
    <xf numFmtId="0" fontId="1" fillId="0" borderId="2" xfId="0" applyFont="1" applyBorder="1" applyAlignment="1">
      <alignment horizontal="center" vertical="center"/>
    </xf>
    <xf numFmtId="0" fontId="1" fillId="0" borderId="1" xfId="0" applyFont="1" applyFill="1" applyBorder="1" applyAlignment="1">
      <alignment vertical="top" wrapText="1"/>
    </xf>
    <xf numFmtId="0" fontId="10" fillId="0" borderId="0" xfId="1" applyFont="1" applyFill="1" applyAlignment="1" applyProtection="1">
      <alignment horizontal="center" vertical="center"/>
    </xf>
    <xf numFmtId="2" fontId="5" fillId="0" borderId="0" xfId="0" applyNumberFormat="1" applyFont="1" applyBorder="1" applyAlignment="1">
      <alignment vertical="center"/>
    </xf>
    <xf numFmtId="0" fontId="0" fillId="0" borderId="0" xfId="0" applyBorder="1" applyAlignment="1">
      <alignment horizontal="right" vertical="center"/>
    </xf>
    <xf numFmtId="2" fontId="5" fillId="0" borderId="0" xfId="0" applyNumberFormat="1" applyFont="1" applyBorder="1" applyAlignment="1">
      <alignment vertical="center" wrapText="1"/>
    </xf>
    <xf numFmtId="2" fontId="11" fillId="0" borderId="0" xfId="0" applyNumberFormat="1" applyFont="1" applyBorder="1" applyAlignment="1">
      <alignment vertical="center" wrapText="1"/>
    </xf>
    <xf numFmtId="2" fontId="11" fillId="0" borderId="0" xfId="0" applyNumberFormat="1" applyFont="1" applyBorder="1" applyAlignment="1">
      <alignment vertical="center"/>
    </xf>
  </cellXfs>
  <cellStyles count="2">
    <cellStyle name="Normal" xfId="0" builtinId="0"/>
    <cellStyle name="Normal 2" xfId="1" xr:uid="{A4174910-0AAB-456C-B228-136D76106B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2</xdr:col>
      <xdr:colOff>523875</xdr:colOff>
      <xdr:row>0</xdr:row>
      <xdr:rowOff>271463</xdr:rowOff>
    </xdr:from>
    <xdr:to>
      <xdr:col>4</xdr:col>
      <xdr:colOff>714375</xdr:colOff>
      <xdr:row>0</xdr:row>
      <xdr:rowOff>1247774</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38313" y="271463"/>
          <a:ext cx="4691062" cy="9763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baseline="0"/>
            <a:t>Digital Yacht 2022 is all about next generation navigation, communication and entertainment systems for your boat.  Boating should be fun, safe and affordable and all our products aim to integrate existing and new boat networks to bring a powerful dimension to your on board electronics.</a:t>
          </a:r>
        </a:p>
        <a:p>
          <a:endParaRPr lang="en-GB" sz="800" baseline="0"/>
        </a:p>
        <a:p>
          <a:r>
            <a:rPr lang="en-GB" sz="800" baseline="0"/>
            <a:t>Check out our range of products which include AIS,  navigation and instrument sensors, internet access afloat, marine PCs and software, data gateways and systems for iPad and tablet navigation.  Welcome to Digital Yacht 2022!</a:t>
          </a:r>
          <a:endParaRPr lang="en-GB" sz="800"/>
        </a:p>
      </xdr:txBody>
    </xdr:sp>
    <xdr:clientData/>
  </xdr:twoCellAnchor>
  <xdr:twoCellAnchor editAs="oneCell">
    <xdr:from>
      <xdr:col>2</xdr:col>
      <xdr:colOff>3633779</xdr:colOff>
      <xdr:row>0</xdr:row>
      <xdr:rowOff>1271576</xdr:rowOff>
    </xdr:from>
    <xdr:to>
      <xdr:col>3</xdr:col>
      <xdr:colOff>773763</xdr:colOff>
      <xdr:row>0</xdr:row>
      <xdr:rowOff>1890709</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48217" y="1271576"/>
          <a:ext cx="773771" cy="619133"/>
        </a:xfrm>
        <a:prstGeom prst="rect">
          <a:avLst/>
        </a:prstGeom>
      </xdr:spPr>
    </xdr:pic>
    <xdr:clientData/>
  </xdr:twoCellAnchor>
  <xdr:twoCellAnchor editAs="oneCell">
    <xdr:from>
      <xdr:col>3</xdr:col>
      <xdr:colOff>733422</xdr:colOff>
      <xdr:row>0</xdr:row>
      <xdr:rowOff>1276338</xdr:rowOff>
    </xdr:from>
    <xdr:to>
      <xdr:col>4</xdr:col>
      <xdr:colOff>519112</xdr:colOff>
      <xdr:row>0</xdr:row>
      <xdr:rowOff>1895471</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47" y="1276338"/>
          <a:ext cx="652465" cy="619133"/>
        </a:xfrm>
        <a:prstGeom prst="rect">
          <a:avLst/>
        </a:prstGeom>
      </xdr:spPr>
    </xdr:pic>
    <xdr:clientData/>
  </xdr:twoCellAnchor>
  <xdr:twoCellAnchor editAs="oneCell">
    <xdr:from>
      <xdr:col>2</xdr:col>
      <xdr:colOff>2445525</xdr:colOff>
      <xdr:row>0</xdr:row>
      <xdr:rowOff>1278703</xdr:rowOff>
    </xdr:from>
    <xdr:to>
      <xdr:col>2</xdr:col>
      <xdr:colOff>2911814</xdr:colOff>
      <xdr:row>0</xdr:row>
      <xdr:rowOff>1825135</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59963" y="1278703"/>
          <a:ext cx="466289" cy="546432"/>
        </a:xfrm>
        <a:prstGeom prst="rect">
          <a:avLst/>
        </a:prstGeom>
      </xdr:spPr>
    </xdr:pic>
    <xdr:clientData/>
  </xdr:twoCellAnchor>
  <xdr:twoCellAnchor editAs="oneCell">
    <xdr:from>
      <xdr:col>2</xdr:col>
      <xdr:colOff>2990853</xdr:colOff>
      <xdr:row>0</xdr:row>
      <xdr:rowOff>1285789</xdr:rowOff>
    </xdr:from>
    <xdr:to>
      <xdr:col>3</xdr:col>
      <xdr:colOff>0</xdr:colOff>
      <xdr:row>0</xdr:row>
      <xdr:rowOff>1863435</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05291" y="1285789"/>
          <a:ext cx="628647" cy="577646"/>
        </a:xfrm>
        <a:prstGeom prst="rect">
          <a:avLst/>
        </a:prstGeom>
      </xdr:spPr>
    </xdr:pic>
    <xdr:clientData/>
  </xdr:twoCellAnchor>
  <xdr:twoCellAnchor editAs="oneCell">
    <xdr:from>
      <xdr:col>2</xdr:col>
      <xdr:colOff>1223963</xdr:colOff>
      <xdr:row>0</xdr:row>
      <xdr:rowOff>1252527</xdr:rowOff>
    </xdr:from>
    <xdr:to>
      <xdr:col>2</xdr:col>
      <xdr:colOff>1822318</xdr:colOff>
      <xdr:row>0</xdr:row>
      <xdr:rowOff>1850882</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38401" y="1252527"/>
          <a:ext cx="598355" cy="598355"/>
        </a:xfrm>
        <a:prstGeom prst="rect">
          <a:avLst/>
        </a:prstGeom>
      </xdr:spPr>
    </xdr:pic>
    <xdr:clientData/>
  </xdr:twoCellAnchor>
  <xdr:twoCellAnchor editAs="oneCell">
    <xdr:from>
      <xdr:col>2</xdr:col>
      <xdr:colOff>1790701</xdr:colOff>
      <xdr:row>0</xdr:row>
      <xdr:rowOff>1266815</xdr:rowOff>
    </xdr:from>
    <xdr:to>
      <xdr:col>2</xdr:col>
      <xdr:colOff>2405678</xdr:colOff>
      <xdr:row>0</xdr:row>
      <xdr:rowOff>1881792</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005139" y="1266815"/>
          <a:ext cx="614977" cy="614977"/>
        </a:xfrm>
        <a:prstGeom prst="rect">
          <a:avLst/>
        </a:prstGeom>
      </xdr:spPr>
    </xdr:pic>
    <xdr:clientData/>
  </xdr:twoCellAnchor>
  <xdr:twoCellAnchor editAs="oneCell">
    <xdr:from>
      <xdr:col>2</xdr:col>
      <xdr:colOff>604837</xdr:colOff>
      <xdr:row>0</xdr:row>
      <xdr:rowOff>1247764</xdr:rowOff>
    </xdr:from>
    <xdr:to>
      <xdr:col>2</xdr:col>
      <xdr:colOff>1211505</xdr:colOff>
      <xdr:row>0</xdr:row>
      <xdr:rowOff>1854432</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819275" y="1247764"/>
          <a:ext cx="606668" cy="606668"/>
        </a:xfrm>
        <a:prstGeom prst="rect">
          <a:avLst/>
        </a:prstGeom>
      </xdr:spPr>
    </xdr:pic>
    <xdr:clientData/>
  </xdr:twoCellAnchor>
  <xdr:twoCellAnchor>
    <xdr:from>
      <xdr:col>2</xdr:col>
      <xdr:colOff>428625</xdr:colOff>
      <xdr:row>83</xdr:row>
      <xdr:rowOff>0</xdr:rowOff>
    </xdr:from>
    <xdr:to>
      <xdr:col>4</xdr:col>
      <xdr:colOff>647701</xdr:colOff>
      <xdr:row>83</xdr:row>
      <xdr:rowOff>952498</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562100" y="14887575"/>
          <a:ext cx="4419601" cy="962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800"/>
            <a:t>DIGITAL DEEP SEA PRODUCTS ARE DESIGNED FOR THE PROFESSIONAL MARKET INCLUDING COMMERCIAL SHIPPING, FISHING, WORKBOAT, SUPER YACHT AND NAVAL APPLICATIONS. THEY’RE BUILT TOUGH FOR A DEMANDING ENVIRONMENT YET SHARE THE SAME INNOVATIVE DESIGNS AND GREAT VALUE OFFERED BY OUR LEISURE PRODUCTS. PRODUCTS SUCH AS OUR CLA2000 CLASS A AIS AND OUR AIS SART ALSO CARRY WHEELMARK IMO COMPLIANCE FOR MANDATED INSTALLATIONS. OUR AQUA PC PRODUCTS CAN ALSO FIND A PLACE ABOARD ANY COMMERCIAL INSTALLATION AND BRING PC BENEFITS TO THE HIGH SEAS. </a:t>
          </a:r>
        </a:p>
      </xdr:txBody>
    </xdr:sp>
    <xdr:clientData/>
  </xdr:twoCellAnchor>
  <xdr:twoCellAnchor>
    <xdr:from>
      <xdr:col>2</xdr:col>
      <xdr:colOff>609600</xdr:colOff>
      <xdr:row>0</xdr:row>
      <xdr:rowOff>0</xdr:rowOff>
    </xdr:from>
    <xdr:to>
      <xdr:col>4</xdr:col>
      <xdr:colOff>657226</xdr:colOff>
      <xdr:row>0</xdr:row>
      <xdr:rowOff>271463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24038" y="0"/>
          <a:ext cx="4548188" cy="271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1400" b="1" baseline="0"/>
            <a:t>Jan 2022 </a:t>
          </a:r>
          <a:r>
            <a:rPr lang="en-GB" sz="1400" b="1"/>
            <a:t>- Australia Price List Summary - AU$ Ex GST</a:t>
          </a:r>
        </a:p>
      </xdr:txBody>
    </xdr:sp>
    <xdr:clientData/>
  </xdr:twoCellAnchor>
  <xdr:twoCellAnchor>
    <xdr:from>
      <xdr:col>0</xdr:col>
      <xdr:colOff>47625</xdr:colOff>
      <xdr:row>0</xdr:row>
      <xdr:rowOff>1019175</xdr:rowOff>
    </xdr:from>
    <xdr:to>
      <xdr:col>2</xdr:col>
      <xdr:colOff>542925</xdr:colOff>
      <xdr:row>0</xdr:row>
      <xdr:rowOff>1914525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7625" y="1019175"/>
          <a:ext cx="1709738"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pPr algn="l"/>
          <a:r>
            <a:rPr lang="en-GB" sz="800" b="0"/>
            <a:t>6 Farleigh</a:t>
          </a:r>
          <a:r>
            <a:rPr lang="en-GB" sz="800" b="0" baseline="0"/>
            <a:t> Court	</a:t>
          </a:r>
          <a:endParaRPr lang="en-GB" sz="800" b="0"/>
        </a:p>
        <a:p>
          <a:pPr algn="l"/>
          <a:r>
            <a:rPr lang="en-GB" sz="800" b="0"/>
            <a:t>Old Weston Rd, Flax Bourton</a:t>
          </a:r>
          <a:endParaRPr lang="en-GB" sz="800" b="0" baseline="0"/>
        </a:p>
        <a:p>
          <a:pPr algn="l"/>
          <a:r>
            <a:rPr lang="en-GB" sz="800" b="0" baseline="0"/>
            <a:t>Bristol. BS48 1UR. UK</a:t>
          </a:r>
        </a:p>
        <a:p>
          <a:pPr algn="l"/>
          <a:r>
            <a:rPr lang="en-GB" sz="800" b="0" baseline="0"/>
            <a:t>TEL </a:t>
          </a:r>
          <a:r>
            <a:rPr lang="fr-FR" sz="800" b="0" i="0">
              <a:solidFill>
                <a:schemeClr val="dk1"/>
              </a:solidFill>
              <a:effectLst/>
              <a:latin typeface="+mn-lt"/>
              <a:ea typeface="+mn-ea"/>
              <a:cs typeface="+mn-cs"/>
            </a:rPr>
            <a:t>1300</a:t>
          </a:r>
          <a:r>
            <a:rPr lang="fr-FR" sz="800" b="0" i="0" baseline="0">
              <a:solidFill>
                <a:schemeClr val="dk1"/>
              </a:solidFill>
              <a:effectLst/>
              <a:latin typeface="+mn-lt"/>
              <a:ea typeface="+mn-ea"/>
              <a:cs typeface="+mn-cs"/>
            </a:rPr>
            <a:t> </a:t>
          </a:r>
          <a:r>
            <a:rPr lang="fr-FR" sz="800" b="0" i="0">
              <a:solidFill>
                <a:schemeClr val="dk1"/>
              </a:solidFill>
              <a:effectLst/>
              <a:latin typeface="+mn-lt"/>
              <a:ea typeface="+mn-ea"/>
              <a:cs typeface="+mn-cs"/>
            </a:rPr>
            <a:t>747587</a:t>
          </a:r>
          <a:br>
            <a:rPr lang="fr-FR" sz="800" b="0" i="0">
              <a:solidFill>
                <a:schemeClr val="dk1"/>
              </a:solidFill>
              <a:effectLst/>
              <a:latin typeface="+mn-lt"/>
              <a:ea typeface="+mn-ea"/>
              <a:cs typeface="+mn-cs"/>
            </a:rPr>
          </a:br>
          <a:r>
            <a:rPr lang="en-GB" sz="800" b="0" baseline="0"/>
            <a:t>www.digitalyacht.com.au</a:t>
          </a:r>
        </a:p>
        <a:p>
          <a:pPr algn="l"/>
          <a:r>
            <a:rPr lang="en-GB" sz="800" b="0" baseline="0"/>
            <a:t>E-Mail sales@digitalyacht.co.uk</a:t>
          </a:r>
        </a:p>
      </xdr:txBody>
    </xdr:sp>
    <xdr:clientData/>
  </xdr:twoCellAnchor>
  <xdr:twoCellAnchor editAs="oneCell">
    <xdr:from>
      <xdr:col>0</xdr:col>
      <xdr:colOff>38101</xdr:colOff>
      <xdr:row>0</xdr:row>
      <xdr:rowOff>66676</xdr:rowOff>
    </xdr:from>
    <xdr:to>
      <xdr:col>2</xdr:col>
      <xdr:colOff>554978</xdr:colOff>
      <xdr:row>0</xdr:row>
      <xdr:rowOff>990600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101" y="66676"/>
          <a:ext cx="1731315" cy="923924"/>
        </a:xfrm>
        <a:prstGeom prst="rect">
          <a:avLst/>
        </a:prstGeom>
      </xdr:spPr>
    </xdr:pic>
    <xdr:clientData/>
  </xdr:twoCellAnchor>
  <xdr:twoCellAnchor editAs="oneCell">
    <xdr:from>
      <xdr:col>0</xdr:col>
      <xdr:colOff>33338</xdr:colOff>
      <xdr:row>83</xdr:row>
      <xdr:rowOff>19702</xdr:rowOff>
    </xdr:from>
    <xdr:to>
      <xdr:col>2</xdr:col>
      <xdr:colOff>411047</xdr:colOff>
      <xdr:row>83</xdr:row>
      <xdr:rowOff>790573</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3338" y="13159440"/>
          <a:ext cx="1592147" cy="770871"/>
        </a:xfrm>
        <a:prstGeom prst="rect">
          <a:avLst/>
        </a:prstGeom>
      </xdr:spPr>
    </xdr:pic>
    <xdr:clientData/>
  </xdr:twoCellAnchor>
  <xdr:oneCellAnchor>
    <xdr:from>
      <xdr:col>5</xdr:col>
      <xdr:colOff>0</xdr:colOff>
      <xdr:row>86</xdr:row>
      <xdr:rowOff>66675</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667625" y="14973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3"/>
  <sheetViews>
    <sheetView tabSelected="1" view="pageLayout" topLeftCell="A40" zoomScaleNormal="100" workbookViewId="0">
      <selection activeCell="F51" sqref="F51"/>
    </sheetView>
  </sheetViews>
  <sheetFormatPr baseColWidth="10" defaultColWidth="9.06640625" defaultRowHeight="14.25" x14ac:dyDescent="0.45"/>
  <cols>
    <col min="1" max="1" width="1.73046875" customWidth="1"/>
    <col min="2" max="2" width="15.265625" customWidth="1"/>
    <col min="3" max="3" width="50.86328125" customWidth="1"/>
    <col min="4" max="4" width="12.1328125" style="5" customWidth="1"/>
    <col min="5" max="5" width="10.265625" style="8" customWidth="1"/>
    <col min="6" max="6" width="25.3984375" customWidth="1"/>
    <col min="7" max="7" width="9" style="29"/>
  </cols>
  <sheetData>
    <row r="1" spans="1:7" ht="154.5" customHeight="1" x14ac:dyDescent="0.45"/>
    <row r="2" spans="1:7" s="3" customFormat="1" x14ac:dyDescent="0.45">
      <c r="A2" s="4" t="s">
        <v>32</v>
      </c>
      <c r="B2" s="4"/>
      <c r="C2" s="4" t="s">
        <v>30</v>
      </c>
      <c r="D2" s="6" t="s">
        <v>33</v>
      </c>
      <c r="E2" s="9" t="s">
        <v>288</v>
      </c>
      <c r="G2" s="30"/>
    </row>
    <row r="3" spans="1:7" ht="13.15" customHeight="1" x14ac:dyDescent="0.45">
      <c r="A3" s="2" t="s">
        <v>31</v>
      </c>
      <c r="B3" s="1"/>
    </row>
    <row r="4" spans="1:7" s="16" customFormat="1" ht="13.15" customHeight="1" x14ac:dyDescent="0.45">
      <c r="A4" s="13"/>
      <c r="B4" s="10" t="s">
        <v>1</v>
      </c>
      <c r="C4" s="10" t="s">
        <v>36</v>
      </c>
      <c r="D4" s="14" t="s">
        <v>41</v>
      </c>
      <c r="E4" s="15">
        <v>349.95</v>
      </c>
      <c r="F4" s="55"/>
      <c r="G4" s="56"/>
    </row>
    <row r="5" spans="1:7" s="16" customFormat="1" ht="13.15" customHeight="1" x14ac:dyDescent="0.45">
      <c r="A5" s="13"/>
      <c r="B5" s="17" t="s">
        <v>6</v>
      </c>
      <c r="C5" s="17" t="s">
        <v>148</v>
      </c>
      <c r="D5" s="18" t="s">
        <v>42</v>
      </c>
      <c r="E5" s="19">
        <v>349.95</v>
      </c>
      <c r="F5" s="55"/>
      <c r="G5" s="56"/>
    </row>
    <row r="6" spans="1:7" s="33" customFormat="1" ht="13.15" customHeight="1" x14ac:dyDescent="0.45">
      <c r="A6" s="32"/>
      <c r="B6" s="17" t="s">
        <v>139</v>
      </c>
      <c r="C6" s="17" t="s">
        <v>140</v>
      </c>
      <c r="D6" s="18" t="str">
        <f>"081159830694"</f>
        <v>081159830694</v>
      </c>
      <c r="E6" s="19">
        <v>469.95</v>
      </c>
      <c r="F6" s="55"/>
      <c r="G6" s="56"/>
    </row>
    <row r="7" spans="1:7" s="33" customFormat="1" ht="13.15" customHeight="1" x14ac:dyDescent="0.45">
      <c r="A7" s="32"/>
      <c r="B7" s="17" t="s">
        <v>12</v>
      </c>
      <c r="C7" s="17" t="s">
        <v>25</v>
      </c>
      <c r="D7" s="20" t="s">
        <v>43</v>
      </c>
      <c r="E7" s="19">
        <v>419.95</v>
      </c>
      <c r="F7" s="55"/>
      <c r="G7" s="56"/>
    </row>
    <row r="8" spans="1:7" s="33" customFormat="1" ht="13.15" customHeight="1" x14ac:dyDescent="0.45">
      <c r="A8" s="32"/>
      <c r="B8" s="17" t="s">
        <v>84</v>
      </c>
      <c r="C8" s="17" t="s">
        <v>85</v>
      </c>
      <c r="D8" s="18" t="s">
        <v>86</v>
      </c>
      <c r="E8" s="19">
        <v>629.95000000000005</v>
      </c>
      <c r="F8" s="55"/>
      <c r="G8" s="56"/>
    </row>
    <row r="9" spans="1:7" s="33" customFormat="1" ht="13.15" customHeight="1" x14ac:dyDescent="0.45">
      <c r="A9" s="32"/>
      <c r="B9" s="17" t="s">
        <v>5</v>
      </c>
      <c r="C9" s="17" t="s">
        <v>22</v>
      </c>
      <c r="D9" s="18" t="s">
        <v>44</v>
      </c>
      <c r="E9" s="19">
        <v>959.95</v>
      </c>
      <c r="F9" s="55"/>
      <c r="G9" s="56"/>
    </row>
    <row r="10" spans="1:7" s="33" customFormat="1" ht="13.15" customHeight="1" x14ac:dyDescent="0.45">
      <c r="A10" s="32"/>
      <c r="B10" s="17" t="s">
        <v>144</v>
      </c>
      <c r="C10" s="17" t="s">
        <v>143</v>
      </c>
      <c r="D10" s="18" t="str">
        <f>"081159830779"</f>
        <v>081159830779</v>
      </c>
      <c r="E10" s="19">
        <v>1439.95</v>
      </c>
      <c r="F10" s="55"/>
      <c r="G10" s="56"/>
    </row>
    <row r="11" spans="1:7" s="39" customFormat="1" ht="13.15" customHeight="1" x14ac:dyDescent="0.45">
      <c r="A11" s="38"/>
      <c r="B11" s="17" t="s">
        <v>204</v>
      </c>
      <c r="C11" s="17" t="s">
        <v>207</v>
      </c>
      <c r="D11" s="18" t="s">
        <v>210</v>
      </c>
      <c r="E11" s="19">
        <v>989.95</v>
      </c>
      <c r="F11" s="55"/>
      <c r="G11" s="56"/>
    </row>
    <row r="12" spans="1:7" s="39" customFormat="1" ht="13.15" customHeight="1" x14ac:dyDescent="0.45">
      <c r="A12" s="38"/>
      <c r="B12" s="17" t="s">
        <v>205</v>
      </c>
      <c r="C12" s="17" t="s">
        <v>212</v>
      </c>
      <c r="D12" s="18" t="s">
        <v>211</v>
      </c>
      <c r="E12" s="19">
        <v>1179.95</v>
      </c>
      <c r="F12" s="55"/>
      <c r="G12" s="56"/>
    </row>
    <row r="13" spans="1:7" s="39" customFormat="1" ht="13.15" customHeight="1" x14ac:dyDescent="0.45">
      <c r="A13" s="38"/>
      <c r="B13" s="17" t="s">
        <v>79</v>
      </c>
      <c r="C13" s="22" t="s">
        <v>101</v>
      </c>
      <c r="D13" s="18" t="s">
        <v>80</v>
      </c>
      <c r="E13" s="19">
        <v>959.95</v>
      </c>
      <c r="F13" s="55"/>
      <c r="G13" s="56"/>
    </row>
    <row r="14" spans="1:7" s="39" customFormat="1" ht="13.15" customHeight="1" x14ac:dyDescent="0.45">
      <c r="A14" s="38"/>
      <c r="B14" s="17" t="s">
        <v>103</v>
      </c>
      <c r="C14" s="22" t="s">
        <v>102</v>
      </c>
      <c r="D14" s="18" t="s">
        <v>105</v>
      </c>
      <c r="E14" s="19">
        <v>1019.95</v>
      </c>
      <c r="F14" s="55"/>
      <c r="G14" s="56"/>
    </row>
    <row r="15" spans="1:7" s="39" customFormat="1" ht="13.15" customHeight="1" x14ac:dyDescent="0.45">
      <c r="A15" s="38"/>
      <c r="B15" s="17" t="s">
        <v>9</v>
      </c>
      <c r="C15" s="22" t="s">
        <v>13</v>
      </c>
      <c r="D15" s="7" t="s">
        <v>45</v>
      </c>
      <c r="E15" s="23">
        <v>1119.95</v>
      </c>
      <c r="F15" s="57"/>
      <c r="G15" s="56"/>
    </row>
    <row r="16" spans="1:7" s="39" customFormat="1" ht="13.15" customHeight="1" x14ac:dyDescent="0.45">
      <c r="A16" s="38"/>
      <c r="B16" s="17" t="s">
        <v>161</v>
      </c>
      <c r="C16" s="22" t="s">
        <v>162</v>
      </c>
      <c r="D16" s="7" t="str">
        <f>"081159830830"</f>
        <v>081159830830</v>
      </c>
      <c r="E16" s="23">
        <v>1329.95</v>
      </c>
      <c r="F16" s="57"/>
      <c r="G16" s="56"/>
    </row>
    <row r="17" spans="1:9" s="39" customFormat="1" ht="13.15" customHeight="1" x14ac:dyDescent="0.45">
      <c r="A17" s="38"/>
      <c r="B17" s="17" t="s">
        <v>163</v>
      </c>
      <c r="C17" s="22" t="s">
        <v>164</v>
      </c>
      <c r="D17" s="7" t="str">
        <f>"081159830847"</f>
        <v>081159830847</v>
      </c>
      <c r="E17" s="23">
        <v>1969.95</v>
      </c>
      <c r="F17" s="58"/>
      <c r="G17" s="56"/>
    </row>
    <row r="18" spans="1:9" s="39" customFormat="1" ht="13.15" customHeight="1" x14ac:dyDescent="0.45">
      <c r="A18" s="38"/>
      <c r="B18" s="17" t="s">
        <v>28</v>
      </c>
      <c r="C18" s="22" t="s">
        <v>29</v>
      </c>
      <c r="D18" s="7" t="s">
        <v>46</v>
      </c>
      <c r="E18" s="23">
        <v>1329.95</v>
      </c>
      <c r="F18" s="57"/>
      <c r="G18" s="56"/>
    </row>
    <row r="19" spans="1:9" s="39" customFormat="1" ht="13.15" customHeight="1" x14ac:dyDescent="0.45">
      <c r="A19" s="38"/>
      <c r="B19" s="17" t="s">
        <v>131</v>
      </c>
      <c r="C19" s="22" t="s">
        <v>130</v>
      </c>
      <c r="D19" s="7" t="s">
        <v>132</v>
      </c>
      <c r="E19" s="23">
        <v>1179.95</v>
      </c>
      <c r="F19" s="58"/>
      <c r="G19" s="56"/>
    </row>
    <row r="20" spans="1:9" s="39" customFormat="1" ht="13.15" customHeight="1" x14ac:dyDescent="0.45">
      <c r="A20" s="38"/>
      <c r="B20" s="17" t="s">
        <v>134</v>
      </c>
      <c r="C20" s="22" t="s">
        <v>137</v>
      </c>
      <c r="D20" s="7" t="s">
        <v>135</v>
      </c>
      <c r="E20" s="23">
        <v>479.95</v>
      </c>
      <c r="F20" s="57"/>
      <c r="G20" s="56"/>
    </row>
    <row r="21" spans="1:9" s="39" customFormat="1" ht="12.75" customHeight="1" x14ac:dyDescent="0.45">
      <c r="A21" s="38"/>
      <c r="B21" s="17" t="s">
        <v>14</v>
      </c>
      <c r="C21" s="22" t="s">
        <v>136</v>
      </c>
      <c r="D21" s="7" t="s">
        <v>47</v>
      </c>
      <c r="E21" s="23">
        <v>539.95000000000005</v>
      </c>
      <c r="F21" s="57"/>
      <c r="G21" s="56"/>
    </row>
    <row r="22" spans="1:9" s="33" customFormat="1" ht="13.15" customHeight="1" x14ac:dyDescent="0.45">
      <c r="A22" s="32"/>
      <c r="B22" s="17" t="s">
        <v>15</v>
      </c>
      <c r="C22" s="22" t="s">
        <v>16</v>
      </c>
      <c r="D22" s="7" t="s">
        <v>48</v>
      </c>
      <c r="E22" s="23">
        <v>319.95</v>
      </c>
      <c r="F22" s="57"/>
      <c r="G22" s="56"/>
    </row>
    <row r="23" spans="1:9" s="33" customFormat="1" ht="13.15" customHeight="1" x14ac:dyDescent="0.45">
      <c r="A23" s="32"/>
      <c r="B23" s="17" t="s">
        <v>26</v>
      </c>
      <c r="C23" s="22" t="s">
        <v>39</v>
      </c>
      <c r="D23" s="7" t="s">
        <v>49</v>
      </c>
      <c r="E23" s="23">
        <v>229.95</v>
      </c>
      <c r="F23" s="32"/>
      <c r="G23" s="56"/>
    </row>
    <row r="24" spans="1:9" s="16" customFormat="1" ht="13.15" customHeight="1" x14ac:dyDescent="0.45">
      <c r="A24" s="11" t="s">
        <v>216</v>
      </c>
      <c r="D24" s="25"/>
      <c r="E24" s="24"/>
      <c r="F24" s="13"/>
      <c r="G24" s="56"/>
    </row>
    <row r="25" spans="1:9" s="16" customFormat="1" ht="13.15" customHeight="1" x14ac:dyDescent="0.45">
      <c r="B25" s="10" t="s">
        <v>2</v>
      </c>
      <c r="C25" s="26" t="s">
        <v>3</v>
      </c>
      <c r="D25" s="27" t="s">
        <v>51</v>
      </c>
      <c r="E25" s="15">
        <v>569.95000000000005</v>
      </c>
      <c r="F25" s="55"/>
      <c r="G25" s="56"/>
      <c r="H25" s="13"/>
      <c r="I25" s="13"/>
    </row>
    <row r="26" spans="1:9" s="16" customFormat="1" ht="13.15" customHeight="1" x14ac:dyDescent="0.45">
      <c r="B26" s="10" t="s">
        <v>89</v>
      </c>
      <c r="C26" s="26" t="s">
        <v>90</v>
      </c>
      <c r="D26" s="27" t="s">
        <v>91</v>
      </c>
      <c r="E26" s="15">
        <v>569.95000000000005</v>
      </c>
      <c r="F26" s="55"/>
      <c r="G26" s="56"/>
      <c r="H26" s="13"/>
      <c r="I26" s="13"/>
    </row>
    <row r="27" spans="1:9" s="33" customFormat="1" ht="13.15" customHeight="1" x14ac:dyDescent="0.45">
      <c r="B27" s="10" t="s">
        <v>123</v>
      </c>
      <c r="C27" s="26" t="s">
        <v>124</v>
      </c>
      <c r="D27" s="27" t="s">
        <v>128</v>
      </c>
      <c r="E27" s="15">
        <v>589.95000000000005</v>
      </c>
      <c r="F27" s="55"/>
      <c r="G27" s="56"/>
      <c r="H27" s="32"/>
      <c r="I27" s="32"/>
    </row>
    <row r="28" spans="1:9" s="39" customFormat="1" ht="13.15" customHeight="1" x14ac:dyDescent="0.45">
      <c r="B28" s="10" t="s">
        <v>125</v>
      </c>
      <c r="C28" s="26" t="s">
        <v>126</v>
      </c>
      <c r="D28" s="27" t="s">
        <v>129</v>
      </c>
      <c r="E28" s="15">
        <v>909.95</v>
      </c>
      <c r="F28" s="55"/>
      <c r="G28" s="56"/>
      <c r="H28" s="38"/>
      <c r="I28" s="38"/>
    </row>
    <row r="29" spans="1:9" s="39" customFormat="1" ht="13.15" customHeight="1" x14ac:dyDescent="0.45">
      <c r="B29" s="10" t="s">
        <v>151</v>
      </c>
      <c r="C29" s="26" t="s">
        <v>142</v>
      </c>
      <c r="D29" s="27" t="str">
        <f>"081159830724"</f>
        <v>081159830724</v>
      </c>
      <c r="E29" s="15">
        <v>769.95</v>
      </c>
      <c r="F29" s="55"/>
      <c r="G29" s="56"/>
      <c r="H29" s="38"/>
      <c r="I29" s="38"/>
    </row>
    <row r="30" spans="1:9" s="39" customFormat="1" ht="13.15" customHeight="1" x14ac:dyDescent="0.45">
      <c r="B30" s="10" t="s">
        <v>220</v>
      </c>
      <c r="C30" s="26" t="s">
        <v>221</v>
      </c>
      <c r="D30" s="27" t="s">
        <v>226</v>
      </c>
      <c r="E30" s="15">
        <v>769.95</v>
      </c>
      <c r="F30" s="55"/>
      <c r="G30" s="56"/>
      <c r="H30" s="38"/>
      <c r="I30" s="38"/>
    </row>
    <row r="31" spans="1:9" s="39" customFormat="1" ht="13.15" customHeight="1" x14ac:dyDescent="0.45">
      <c r="B31" s="17" t="s">
        <v>181</v>
      </c>
      <c r="C31" s="17" t="s">
        <v>189</v>
      </c>
      <c r="D31" s="18" t="s">
        <v>183</v>
      </c>
      <c r="E31" s="19">
        <v>279.95</v>
      </c>
      <c r="F31" s="55"/>
      <c r="G31" s="56"/>
      <c r="H31" s="38"/>
      <c r="I31" s="38"/>
    </row>
    <row r="32" spans="1:9" s="39" customFormat="1" ht="13.15" customHeight="1" x14ac:dyDescent="0.45">
      <c r="B32" s="17" t="s">
        <v>196</v>
      </c>
      <c r="C32" s="17" t="s">
        <v>182</v>
      </c>
      <c r="D32" s="18" t="s">
        <v>184</v>
      </c>
      <c r="E32" s="19">
        <v>369.95</v>
      </c>
      <c r="F32" s="55"/>
      <c r="G32" s="56"/>
      <c r="H32" s="38"/>
      <c r="I32" s="38"/>
    </row>
    <row r="33" spans="1:9" s="39" customFormat="1" ht="13.15" customHeight="1" x14ac:dyDescent="0.45">
      <c r="B33" s="17" t="s">
        <v>197</v>
      </c>
      <c r="C33" s="17" t="s">
        <v>186</v>
      </c>
      <c r="D33" s="18" t="s">
        <v>190</v>
      </c>
      <c r="E33" s="19">
        <v>509.95</v>
      </c>
      <c r="F33" s="55"/>
      <c r="G33" s="56"/>
      <c r="H33" s="38"/>
      <c r="I33" s="38"/>
    </row>
    <row r="34" spans="1:9" s="39" customFormat="1" ht="13.15" customHeight="1" x14ac:dyDescent="0.45">
      <c r="B34" s="17" t="s">
        <v>194</v>
      </c>
      <c r="C34" s="17" t="s">
        <v>188</v>
      </c>
      <c r="D34" s="18" t="s">
        <v>191</v>
      </c>
      <c r="E34" s="19">
        <v>509.95</v>
      </c>
      <c r="F34" s="55"/>
      <c r="G34" s="56"/>
      <c r="H34" s="38"/>
      <c r="I34" s="38"/>
    </row>
    <row r="35" spans="1:9" s="39" customFormat="1" ht="13.15" customHeight="1" x14ac:dyDescent="0.45">
      <c r="B35" s="17" t="s">
        <v>195</v>
      </c>
      <c r="C35" s="17" t="s">
        <v>187</v>
      </c>
      <c r="D35" s="18" t="s">
        <v>192</v>
      </c>
      <c r="E35" s="19">
        <v>509.95</v>
      </c>
      <c r="F35" s="55"/>
      <c r="G35" s="56"/>
      <c r="H35" s="38"/>
      <c r="I35" s="38"/>
    </row>
    <row r="36" spans="1:9" s="39" customFormat="1" ht="13.15" customHeight="1" x14ac:dyDescent="0.45">
      <c r="B36" s="17" t="s">
        <v>185</v>
      </c>
      <c r="C36" s="17" t="s">
        <v>267</v>
      </c>
      <c r="D36" s="18" t="s">
        <v>193</v>
      </c>
      <c r="E36" s="19">
        <v>59.95</v>
      </c>
      <c r="F36" s="55"/>
      <c r="G36" s="56"/>
      <c r="H36" s="38"/>
      <c r="I36" s="38"/>
    </row>
    <row r="37" spans="1:9" s="39" customFormat="1" ht="13.15" customHeight="1" x14ac:dyDescent="0.45">
      <c r="B37" s="17" t="s">
        <v>141</v>
      </c>
      <c r="C37" s="17" t="s">
        <v>263</v>
      </c>
      <c r="D37" s="21" t="str">
        <f>"081159830670"</f>
        <v>081159830670</v>
      </c>
      <c r="E37" s="19">
        <v>159.94999999999999</v>
      </c>
      <c r="F37" s="55"/>
      <c r="G37" s="56"/>
      <c r="H37" s="38"/>
      <c r="I37" s="38"/>
    </row>
    <row r="38" spans="1:9" s="39" customFormat="1" ht="13.15" customHeight="1" x14ac:dyDescent="0.45">
      <c r="B38" s="17" t="s">
        <v>271</v>
      </c>
      <c r="C38" s="17" t="s">
        <v>260</v>
      </c>
      <c r="D38" s="21" t="s">
        <v>277</v>
      </c>
      <c r="E38" s="19">
        <v>39.950000000000003</v>
      </c>
      <c r="F38" s="55"/>
      <c r="G38" s="56"/>
      <c r="H38" s="38"/>
      <c r="I38" s="38"/>
    </row>
    <row r="39" spans="1:9" s="39" customFormat="1" ht="13.15" customHeight="1" x14ac:dyDescent="0.45">
      <c r="B39" s="17" t="s">
        <v>272</v>
      </c>
      <c r="C39" s="17" t="s">
        <v>261</v>
      </c>
      <c r="D39" s="21" t="s">
        <v>278</v>
      </c>
      <c r="E39" s="19">
        <v>49.95</v>
      </c>
      <c r="F39" s="55"/>
      <c r="G39" s="56"/>
      <c r="H39" s="38"/>
      <c r="I39" s="38"/>
    </row>
    <row r="40" spans="1:9" s="39" customFormat="1" ht="13.15" customHeight="1" x14ac:dyDescent="0.45">
      <c r="B40" s="17" t="s">
        <v>270</v>
      </c>
      <c r="C40" s="17" t="s">
        <v>262</v>
      </c>
      <c r="D40" s="21" t="s">
        <v>279</v>
      </c>
      <c r="E40" s="19">
        <v>59.95</v>
      </c>
      <c r="F40" s="38"/>
      <c r="G40" s="56"/>
      <c r="H40" s="38"/>
      <c r="I40" s="38"/>
    </row>
    <row r="41" spans="1:9" s="39" customFormat="1" ht="13.15" customHeight="1" x14ac:dyDescent="0.45">
      <c r="B41" s="17" t="s">
        <v>273</v>
      </c>
      <c r="C41" s="17" t="s">
        <v>276</v>
      </c>
      <c r="D41" s="21" t="s">
        <v>280</v>
      </c>
      <c r="E41" s="19">
        <v>39.950000000000003</v>
      </c>
      <c r="F41" s="38"/>
      <c r="G41" s="56"/>
      <c r="H41" s="38"/>
      <c r="I41" s="38"/>
    </row>
    <row r="42" spans="1:9" s="39" customFormat="1" ht="13.15" customHeight="1" x14ac:dyDescent="0.45">
      <c r="B42" s="17" t="s">
        <v>274</v>
      </c>
      <c r="C42" s="17" t="s">
        <v>275</v>
      </c>
      <c r="D42" s="21" t="s">
        <v>281</v>
      </c>
      <c r="E42" s="19">
        <v>109.95</v>
      </c>
      <c r="F42" s="38"/>
      <c r="G42" s="56"/>
      <c r="H42" s="38"/>
      <c r="I42" s="38"/>
    </row>
    <row r="43" spans="1:9" s="39" customFormat="1" ht="13.15" customHeight="1" x14ac:dyDescent="0.45">
      <c r="B43" s="17" t="s">
        <v>215</v>
      </c>
      <c r="C43" s="17" t="s">
        <v>228</v>
      </c>
      <c r="D43" s="21" t="s">
        <v>225</v>
      </c>
      <c r="E43" s="19">
        <v>59.95</v>
      </c>
      <c r="G43" s="31"/>
    </row>
    <row r="44" spans="1:9" s="39" customFormat="1" ht="13.15" customHeight="1" x14ac:dyDescent="0.45">
      <c r="B44" s="17" t="s">
        <v>217</v>
      </c>
      <c r="C44" s="17" t="s">
        <v>227</v>
      </c>
      <c r="D44" s="21" t="s">
        <v>222</v>
      </c>
      <c r="E44" s="19">
        <v>639.95000000000005</v>
      </c>
      <c r="G44" s="31"/>
    </row>
    <row r="45" spans="1:9" s="39" customFormat="1" ht="13.15" customHeight="1" x14ac:dyDescent="0.45">
      <c r="A45" s="40" t="s">
        <v>264</v>
      </c>
      <c r="B45" s="38"/>
      <c r="C45" s="38"/>
      <c r="D45" s="20"/>
      <c r="E45" s="41"/>
      <c r="G45" s="31"/>
    </row>
    <row r="46" spans="1:9" s="39" customFormat="1" ht="13.15" customHeight="1" x14ac:dyDescent="0.45">
      <c r="B46" s="10" t="s">
        <v>265</v>
      </c>
      <c r="C46" s="10" t="s">
        <v>268</v>
      </c>
      <c r="D46" s="28" t="s">
        <v>282</v>
      </c>
      <c r="E46" s="15">
        <v>519.95000000000005</v>
      </c>
      <c r="G46" s="31"/>
    </row>
    <row r="47" spans="1:9" s="39" customFormat="1" ht="13.15" customHeight="1" x14ac:dyDescent="0.45">
      <c r="B47" s="10" t="s">
        <v>266</v>
      </c>
      <c r="C47" s="10" t="s">
        <v>269</v>
      </c>
      <c r="D47" s="28" t="s">
        <v>283</v>
      </c>
      <c r="E47" s="15">
        <v>519.95000000000005</v>
      </c>
      <c r="G47" s="31"/>
    </row>
    <row r="48" spans="1:9" s="39" customFormat="1" ht="13.15" customHeight="1" x14ac:dyDescent="0.45">
      <c r="B48" s="17" t="s">
        <v>285</v>
      </c>
      <c r="C48" s="17" t="s">
        <v>284</v>
      </c>
      <c r="D48" s="21" t="s">
        <v>286</v>
      </c>
      <c r="E48" s="19">
        <v>159.94999999999999</v>
      </c>
      <c r="G48" s="31"/>
    </row>
    <row r="49" spans="1:7" s="39" customFormat="1" ht="13.15" customHeight="1" x14ac:dyDescent="0.45">
      <c r="A49" s="40" t="s">
        <v>35</v>
      </c>
      <c r="B49" s="38"/>
      <c r="C49" s="38"/>
      <c r="D49" s="20"/>
      <c r="E49" s="41"/>
      <c r="G49" s="31"/>
    </row>
    <row r="50" spans="1:7" s="39" customFormat="1" ht="13.15" customHeight="1" x14ac:dyDescent="0.45">
      <c r="B50" s="10" t="s">
        <v>165</v>
      </c>
      <c r="C50" s="10" t="s">
        <v>166</v>
      </c>
      <c r="D50" s="28" t="str">
        <f>"081159830885"</f>
        <v>081159830885</v>
      </c>
      <c r="E50" s="15">
        <v>289.95</v>
      </c>
      <c r="G50" s="31"/>
    </row>
    <row r="51" spans="1:7" s="39" customFormat="1" ht="13.15" customHeight="1" x14ac:dyDescent="0.45">
      <c r="B51" s="17" t="s">
        <v>167</v>
      </c>
      <c r="C51" s="17" t="s">
        <v>168</v>
      </c>
      <c r="D51" s="21" t="str">
        <f>"081159830892"</f>
        <v>081159830892</v>
      </c>
      <c r="E51" s="19">
        <v>399.95</v>
      </c>
      <c r="G51" s="31"/>
    </row>
    <row r="52" spans="1:7" s="39" customFormat="1" ht="13.15" customHeight="1" x14ac:dyDescent="0.45">
      <c r="B52" s="17" t="s">
        <v>169</v>
      </c>
      <c r="C52" s="17" t="s">
        <v>170</v>
      </c>
      <c r="D52" s="21" t="str">
        <f>"081159830915"</f>
        <v>081159830915</v>
      </c>
      <c r="E52" s="19">
        <v>399.95</v>
      </c>
      <c r="G52" s="31"/>
    </row>
    <row r="53" spans="1:7" s="39" customFormat="1" ht="13.15" customHeight="1" x14ac:dyDescent="0.45">
      <c r="B53" s="17" t="s">
        <v>171</v>
      </c>
      <c r="C53" s="17" t="s">
        <v>173</v>
      </c>
      <c r="D53" s="21" t="str">
        <f>"081159830663"</f>
        <v>081159830663</v>
      </c>
      <c r="E53" s="19">
        <v>279.95</v>
      </c>
      <c r="G53" s="31"/>
    </row>
    <row r="54" spans="1:7" s="39" customFormat="1" ht="13.15" customHeight="1" x14ac:dyDescent="0.45">
      <c r="B54" s="17" t="s">
        <v>172</v>
      </c>
      <c r="C54" s="17" t="s">
        <v>174</v>
      </c>
      <c r="D54" s="21" t="str">
        <f>"081159830908"</f>
        <v>081159830908</v>
      </c>
      <c r="E54" s="19">
        <v>279.95</v>
      </c>
      <c r="G54" s="31"/>
    </row>
    <row r="55" spans="1:7" s="42" customFormat="1" ht="13.15" customHeight="1" x14ac:dyDescent="0.45">
      <c r="B55" s="17" t="s">
        <v>98</v>
      </c>
      <c r="C55" s="17" t="s">
        <v>99</v>
      </c>
      <c r="D55" s="21" t="str">
        <f>"081159830489"</f>
        <v>081159830489</v>
      </c>
      <c r="E55" s="19">
        <v>519.95000000000005</v>
      </c>
      <c r="G55" s="31"/>
    </row>
    <row r="56" spans="1:7" s="39" customFormat="1" ht="13.15" customHeight="1" x14ac:dyDescent="0.45">
      <c r="B56" s="17" t="s">
        <v>4</v>
      </c>
      <c r="C56" s="17" t="s">
        <v>7</v>
      </c>
      <c r="D56" s="21" t="s">
        <v>52</v>
      </c>
      <c r="E56" s="19">
        <v>79.95</v>
      </c>
      <c r="G56" s="31"/>
    </row>
    <row r="57" spans="1:7" s="39" customFormat="1" ht="13.15" customHeight="1" x14ac:dyDescent="0.45">
      <c r="B57" s="17" t="s">
        <v>147</v>
      </c>
      <c r="C57" s="17" t="s">
        <v>155</v>
      </c>
      <c r="D57" s="21" t="str">
        <f>"081159830700"</f>
        <v>081159830700</v>
      </c>
      <c r="E57" s="19">
        <v>289.95</v>
      </c>
      <c r="G57" s="31"/>
    </row>
    <row r="58" spans="1:7" s="39" customFormat="1" ht="13.15" customHeight="1" x14ac:dyDescent="0.45">
      <c r="B58" s="17" t="s">
        <v>153</v>
      </c>
      <c r="C58" s="17" t="s">
        <v>156</v>
      </c>
      <c r="D58" s="18" t="s">
        <v>154</v>
      </c>
      <c r="E58" s="19">
        <v>289.95</v>
      </c>
      <c r="G58" s="31"/>
    </row>
    <row r="59" spans="1:7" s="39" customFormat="1" ht="13.15" customHeight="1" x14ac:dyDescent="0.45">
      <c r="B59" s="17" t="s">
        <v>235</v>
      </c>
      <c r="C59" s="17" t="s">
        <v>236</v>
      </c>
      <c r="D59" s="21" t="s">
        <v>239</v>
      </c>
      <c r="E59" s="19">
        <v>319.95</v>
      </c>
      <c r="G59" s="31"/>
    </row>
    <row r="60" spans="1:7" s="39" customFormat="1" ht="13.15" customHeight="1" x14ac:dyDescent="0.45">
      <c r="B60" s="17" t="s">
        <v>237</v>
      </c>
      <c r="C60" s="17" t="s">
        <v>238</v>
      </c>
      <c r="D60" s="21" t="s">
        <v>240</v>
      </c>
      <c r="E60" s="19">
        <v>489.95</v>
      </c>
      <c r="F60" s="38"/>
      <c r="G60" s="56"/>
    </row>
    <row r="61" spans="1:7" s="39" customFormat="1" ht="13.15" customHeight="1" x14ac:dyDescent="0.45">
      <c r="A61" s="40" t="s">
        <v>34</v>
      </c>
      <c r="D61" s="43"/>
      <c r="E61" s="44"/>
      <c r="F61" s="38"/>
      <c r="G61" s="56"/>
    </row>
    <row r="62" spans="1:7" s="39" customFormat="1" ht="13.15" customHeight="1" x14ac:dyDescent="0.45">
      <c r="A62" s="40"/>
      <c r="B62" s="10" t="s">
        <v>145</v>
      </c>
      <c r="C62" s="10" t="s">
        <v>287</v>
      </c>
      <c r="D62" s="28" t="str">
        <f>"081159830748"</f>
        <v>081159830748</v>
      </c>
      <c r="E62" s="15">
        <v>769.95</v>
      </c>
      <c r="F62" s="59"/>
      <c r="G62" s="56"/>
    </row>
    <row r="63" spans="1:7" s="39" customFormat="1" ht="13.15" customHeight="1" x14ac:dyDescent="0.45">
      <c r="A63" s="40"/>
      <c r="B63" s="10" t="s">
        <v>146</v>
      </c>
      <c r="C63" s="10" t="s">
        <v>200</v>
      </c>
      <c r="D63" s="28" t="str">
        <f>"081159830755"</f>
        <v>081159830755</v>
      </c>
      <c r="E63" s="15">
        <v>1379.95</v>
      </c>
      <c r="F63" s="59"/>
      <c r="G63" s="56"/>
    </row>
    <row r="64" spans="1:7" s="39" customFormat="1" ht="13.15" customHeight="1" x14ac:dyDescent="0.45">
      <c r="A64" s="40"/>
      <c r="B64" s="10" t="s">
        <v>198</v>
      </c>
      <c r="C64" s="10" t="s">
        <v>201</v>
      </c>
      <c r="D64" s="28" t="s">
        <v>208</v>
      </c>
      <c r="E64" s="15">
        <v>369.95</v>
      </c>
      <c r="F64" s="38"/>
      <c r="G64" s="56"/>
    </row>
    <row r="65" spans="1:7" s="39" customFormat="1" ht="13.15" customHeight="1" x14ac:dyDescent="0.45">
      <c r="A65" s="40"/>
      <c r="B65" s="10" t="s">
        <v>199</v>
      </c>
      <c r="C65" s="10" t="s">
        <v>202</v>
      </c>
      <c r="D65" s="28" t="s">
        <v>209</v>
      </c>
      <c r="E65" s="15">
        <v>579.95000000000005</v>
      </c>
      <c r="F65" s="38"/>
      <c r="G65" s="56"/>
    </row>
    <row r="66" spans="1:7" s="39" customFormat="1" ht="13.15" customHeight="1" x14ac:dyDescent="0.45">
      <c r="A66" s="40"/>
      <c r="B66" s="10" t="s">
        <v>250</v>
      </c>
      <c r="C66" s="10" t="s">
        <v>251</v>
      </c>
      <c r="D66" s="28" t="s">
        <v>252</v>
      </c>
      <c r="E66" s="15">
        <v>2239.9499999999998</v>
      </c>
      <c r="G66" s="31"/>
    </row>
    <row r="67" spans="1:7" s="39" customFormat="1" ht="13.15" customHeight="1" x14ac:dyDescent="0.45">
      <c r="A67" s="40"/>
      <c r="B67" s="10" t="s">
        <v>248</v>
      </c>
      <c r="C67" s="10" t="s">
        <v>246</v>
      </c>
      <c r="D67" s="28" t="s">
        <v>253</v>
      </c>
      <c r="E67" s="15">
        <v>369.95</v>
      </c>
      <c r="G67" s="31"/>
    </row>
    <row r="68" spans="1:7" s="39" customFormat="1" ht="13.15" customHeight="1" x14ac:dyDescent="0.45">
      <c r="A68" s="40"/>
      <c r="B68" s="10" t="s">
        <v>249</v>
      </c>
      <c r="C68" s="10" t="s">
        <v>247</v>
      </c>
      <c r="D68" s="28" t="s">
        <v>254</v>
      </c>
      <c r="E68" s="15">
        <v>579.95000000000005</v>
      </c>
      <c r="G68" s="31"/>
    </row>
    <row r="69" spans="1:7" s="42" customFormat="1" ht="13.15" customHeight="1" x14ac:dyDescent="0.45">
      <c r="B69" s="17" t="s">
        <v>8</v>
      </c>
      <c r="C69" s="22" t="s">
        <v>37</v>
      </c>
      <c r="D69" s="45" t="s">
        <v>50</v>
      </c>
      <c r="E69" s="19">
        <v>1099.95</v>
      </c>
      <c r="G69" s="31"/>
    </row>
    <row r="70" spans="1:7" s="42" customFormat="1" ht="13.15" customHeight="1" x14ac:dyDescent="0.45">
      <c r="B70" s="17" t="s">
        <v>17</v>
      </c>
      <c r="C70" s="22" t="s">
        <v>38</v>
      </c>
      <c r="D70" s="46" t="s">
        <v>55</v>
      </c>
      <c r="E70" s="19">
        <v>1309.95</v>
      </c>
      <c r="G70" s="31"/>
    </row>
    <row r="71" spans="1:7" s="42" customFormat="1" ht="13.15" customHeight="1" x14ac:dyDescent="0.45">
      <c r="B71" s="17" t="s">
        <v>18</v>
      </c>
      <c r="C71" s="17" t="s">
        <v>19</v>
      </c>
      <c r="D71" s="46" t="s">
        <v>54</v>
      </c>
      <c r="E71" s="19">
        <v>629.95000000000005</v>
      </c>
      <c r="G71" s="31"/>
    </row>
    <row r="72" spans="1:7" s="39" customFormat="1" ht="13.15" customHeight="1" x14ac:dyDescent="0.45">
      <c r="A72" s="40" t="s">
        <v>95</v>
      </c>
      <c r="D72" s="47"/>
      <c r="E72" s="44"/>
      <c r="G72" s="31"/>
    </row>
    <row r="73" spans="1:7" s="33" customFormat="1" ht="13.15" customHeight="1" x14ac:dyDescent="0.45">
      <c r="B73" s="10" t="s">
        <v>92</v>
      </c>
      <c r="C73" s="10" t="s">
        <v>150</v>
      </c>
      <c r="D73" s="28" t="s">
        <v>96</v>
      </c>
      <c r="E73" s="15">
        <v>349.95</v>
      </c>
      <c r="G73" s="31"/>
    </row>
    <row r="74" spans="1:7" s="33" customFormat="1" ht="13.15" customHeight="1" x14ac:dyDescent="0.45">
      <c r="B74" s="10" t="s">
        <v>149</v>
      </c>
      <c r="C74" s="10" t="s">
        <v>206</v>
      </c>
      <c r="D74" s="28" t="str">
        <f>"081159830786"</f>
        <v>081159830786</v>
      </c>
      <c r="E74" s="15">
        <v>429.95</v>
      </c>
      <c r="G74" s="31"/>
    </row>
    <row r="75" spans="1:7" s="33" customFormat="1" ht="13.15" customHeight="1" x14ac:dyDescent="0.45">
      <c r="B75" s="17" t="s">
        <v>93</v>
      </c>
      <c r="C75" s="17" t="s">
        <v>94</v>
      </c>
      <c r="D75" s="21" t="s">
        <v>97</v>
      </c>
      <c r="E75" s="19">
        <v>149.94999999999999</v>
      </c>
      <c r="G75" s="31"/>
    </row>
    <row r="76" spans="1:7" s="39" customFormat="1" ht="13.15" customHeight="1" x14ac:dyDescent="0.45">
      <c r="A76" s="40" t="s">
        <v>107</v>
      </c>
      <c r="D76" s="47"/>
      <c r="E76" s="44"/>
      <c r="G76" s="31"/>
    </row>
    <row r="77" spans="1:7" s="39" customFormat="1" ht="13.15" customHeight="1" x14ac:dyDescent="0.45">
      <c r="B77" s="10" t="s">
        <v>100</v>
      </c>
      <c r="C77" s="10" t="s">
        <v>256</v>
      </c>
      <c r="D77" s="28" t="s">
        <v>104</v>
      </c>
      <c r="E77" s="15">
        <v>2189.9499999999998</v>
      </c>
      <c r="G77" s="31"/>
    </row>
    <row r="78" spans="1:7" s="39" customFormat="1" ht="13.15" customHeight="1" x14ac:dyDescent="0.45">
      <c r="B78" s="17" t="s">
        <v>127</v>
      </c>
      <c r="C78" s="17" t="s">
        <v>257</v>
      </c>
      <c r="D78" s="21" t="str">
        <f>"081159830632"</f>
        <v>081159830632</v>
      </c>
      <c r="E78" s="19">
        <v>2819.95</v>
      </c>
      <c r="G78" s="31"/>
    </row>
    <row r="79" spans="1:7" s="39" customFormat="1" ht="24.75" customHeight="1" x14ac:dyDescent="0.45">
      <c r="B79" s="17" t="s">
        <v>255</v>
      </c>
      <c r="C79" s="53" t="s">
        <v>258</v>
      </c>
      <c r="D79" s="54" t="s">
        <v>259</v>
      </c>
      <c r="E79" s="19">
        <v>2609.9499999999998</v>
      </c>
      <c r="G79" s="31"/>
    </row>
    <row r="80" spans="1:7" s="39" customFormat="1" ht="13.15" customHeight="1" x14ac:dyDescent="0.45">
      <c r="B80" s="17" t="s">
        <v>213</v>
      </c>
      <c r="C80" s="17" t="s">
        <v>241</v>
      </c>
      <c r="D80" s="21" t="s">
        <v>224</v>
      </c>
      <c r="E80" s="19">
        <v>1599.95</v>
      </c>
      <c r="G80" s="31"/>
    </row>
    <row r="81" spans="1:7" s="39" customFormat="1" ht="13.15" customHeight="1" x14ac:dyDescent="0.45">
      <c r="B81" s="17" t="s">
        <v>214</v>
      </c>
      <c r="C81" s="17" t="s">
        <v>242</v>
      </c>
      <c r="D81" s="21" t="s">
        <v>229</v>
      </c>
      <c r="E81" s="19">
        <v>1389.95</v>
      </c>
      <c r="G81" s="31"/>
    </row>
    <row r="82" spans="1:7" s="39" customFormat="1" ht="13.15" customHeight="1" x14ac:dyDescent="0.45">
      <c r="B82" s="17" t="s">
        <v>0</v>
      </c>
      <c r="C82" s="17" t="s">
        <v>243</v>
      </c>
      <c r="D82" s="18" t="s">
        <v>53</v>
      </c>
      <c r="E82" s="19">
        <v>319.95</v>
      </c>
      <c r="G82" s="31"/>
    </row>
    <row r="83" spans="1:7" s="42" customFormat="1" ht="13.15" customHeight="1" x14ac:dyDescent="0.45">
      <c r="B83" s="17" t="s">
        <v>87</v>
      </c>
      <c r="C83" s="17" t="s">
        <v>244</v>
      </c>
      <c r="D83" s="18" t="s">
        <v>88</v>
      </c>
      <c r="E83" s="19">
        <v>629.95000000000005</v>
      </c>
      <c r="G83" s="31"/>
    </row>
    <row r="84" spans="1:7" s="42" customFormat="1" ht="67.150000000000006" customHeight="1" x14ac:dyDescent="0.45">
      <c r="A84" s="48"/>
      <c r="D84" s="49"/>
      <c r="E84" s="50"/>
      <c r="G84" s="31"/>
    </row>
    <row r="85" spans="1:7" s="42" customFormat="1" ht="14.25" customHeight="1" x14ac:dyDescent="0.45">
      <c r="A85" s="51"/>
      <c r="B85" s="10" t="s">
        <v>40</v>
      </c>
      <c r="C85" s="26" t="s">
        <v>106</v>
      </c>
      <c r="D85" s="52" t="s">
        <v>60</v>
      </c>
      <c r="E85" s="15">
        <v>1119.95</v>
      </c>
      <c r="G85" s="31"/>
    </row>
    <row r="86" spans="1:7" s="42" customFormat="1" x14ac:dyDescent="0.45">
      <c r="A86" s="51"/>
      <c r="B86" s="17" t="s">
        <v>160</v>
      </c>
      <c r="C86" s="26" t="s">
        <v>175</v>
      </c>
      <c r="D86" s="46" t="str">
        <f>"081159830816"</f>
        <v>081159830816</v>
      </c>
      <c r="E86" s="19">
        <v>1329.95</v>
      </c>
      <c r="G86" s="31"/>
    </row>
    <row r="87" spans="1:7" s="42" customFormat="1" x14ac:dyDescent="0.45">
      <c r="A87" s="51"/>
      <c r="B87" s="17" t="s">
        <v>157</v>
      </c>
      <c r="C87" s="17" t="s">
        <v>158</v>
      </c>
      <c r="D87" s="45" t="str">
        <f>"081159830823"</f>
        <v>081159830823</v>
      </c>
      <c r="E87" s="19">
        <v>3939.95</v>
      </c>
      <c r="G87" s="31"/>
    </row>
    <row r="88" spans="1:7" s="42" customFormat="1" x14ac:dyDescent="0.45">
      <c r="A88" s="51"/>
      <c r="B88" s="17" t="s">
        <v>218</v>
      </c>
      <c r="C88" s="17" t="s">
        <v>219</v>
      </c>
      <c r="D88" s="46" t="s">
        <v>223</v>
      </c>
      <c r="E88" s="19">
        <v>6379.95</v>
      </c>
      <c r="G88" s="31"/>
    </row>
    <row r="89" spans="1:7" s="42" customFormat="1" x14ac:dyDescent="0.45">
      <c r="A89" s="51"/>
      <c r="B89" s="17" t="s">
        <v>23</v>
      </c>
      <c r="C89" s="17" t="s">
        <v>24</v>
      </c>
      <c r="D89" s="46" t="s">
        <v>56</v>
      </c>
      <c r="E89" s="19">
        <v>449.95</v>
      </c>
      <c r="G89" s="31"/>
    </row>
    <row r="90" spans="1:7" s="42" customFormat="1" x14ac:dyDescent="0.45">
      <c r="A90" s="51"/>
      <c r="B90" s="17" t="s">
        <v>10</v>
      </c>
      <c r="C90" s="17" t="s">
        <v>11</v>
      </c>
      <c r="D90" s="46" t="s">
        <v>59</v>
      </c>
      <c r="E90" s="19">
        <v>239.95</v>
      </c>
      <c r="G90" s="31"/>
    </row>
    <row r="91" spans="1:7" s="42" customFormat="1" x14ac:dyDescent="0.45">
      <c r="A91" s="51"/>
      <c r="B91" s="17" t="s">
        <v>20</v>
      </c>
      <c r="C91" s="17" t="s">
        <v>21</v>
      </c>
      <c r="D91" s="46" t="s">
        <v>58</v>
      </c>
      <c r="E91" s="19">
        <v>239.95</v>
      </c>
      <c r="G91" s="31"/>
    </row>
    <row r="92" spans="1:7" s="42" customFormat="1" x14ac:dyDescent="0.45">
      <c r="A92" s="51"/>
      <c r="B92" s="17" t="s">
        <v>27</v>
      </c>
      <c r="C92" s="17" t="s">
        <v>159</v>
      </c>
      <c r="D92" s="46" t="s">
        <v>57</v>
      </c>
      <c r="E92" s="19">
        <v>959.95</v>
      </c>
      <c r="G92" s="31"/>
    </row>
    <row r="93" spans="1:7" s="42" customFormat="1" x14ac:dyDescent="0.45">
      <c r="B93" s="17" t="s">
        <v>61</v>
      </c>
      <c r="C93" s="17" t="s">
        <v>62</v>
      </c>
      <c r="D93" s="46" t="s">
        <v>70</v>
      </c>
      <c r="E93" s="35" t="s">
        <v>176</v>
      </c>
      <c r="G93" s="31"/>
    </row>
    <row r="94" spans="1:7" s="42" customFormat="1" x14ac:dyDescent="0.45">
      <c r="B94" s="17" t="s">
        <v>63</v>
      </c>
      <c r="C94" s="17" t="s">
        <v>64</v>
      </c>
      <c r="D94" s="46" t="s">
        <v>71</v>
      </c>
      <c r="E94" s="35" t="s">
        <v>176</v>
      </c>
      <c r="G94" s="31"/>
    </row>
    <row r="95" spans="1:7" s="42" customFormat="1" x14ac:dyDescent="0.45">
      <c r="B95" s="17" t="s">
        <v>65</v>
      </c>
      <c r="C95" s="17" t="s">
        <v>68</v>
      </c>
      <c r="D95" s="46" t="s">
        <v>72</v>
      </c>
      <c r="E95" s="35" t="s">
        <v>176</v>
      </c>
      <c r="G95" s="31"/>
    </row>
    <row r="96" spans="1:7" s="42" customFormat="1" x14ac:dyDescent="0.45">
      <c r="B96" s="17" t="s">
        <v>66</v>
      </c>
      <c r="C96" s="17" t="s">
        <v>67</v>
      </c>
      <c r="D96" s="46" t="s">
        <v>73</v>
      </c>
      <c r="E96" s="35" t="s">
        <v>176</v>
      </c>
      <c r="G96" s="31"/>
    </row>
    <row r="97" spans="1:7" s="42" customFormat="1" x14ac:dyDescent="0.45">
      <c r="B97" s="17" t="s">
        <v>75</v>
      </c>
      <c r="C97" s="17" t="s">
        <v>69</v>
      </c>
      <c r="D97" s="46" t="s">
        <v>74</v>
      </c>
      <c r="E97" s="35" t="s">
        <v>176</v>
      </c>
      <c r="G97" s="31"/>
    </row>
    <row r="98" spans="1:7" s="16" customFormat="1" ht="14.25" customHeight="1" x14ac:dyDescent="0.45">
      <c r="A98" s="11" t="s">
        <v>177</v>
      </c>
      <c r="D98" s="25"/>
      <c r="E98" s="24"/>
      <c r="G98" s="31"/>
    </row>
    <row r="99" spans="1:7" s="16" customFormat="1" ht="14.25" customHeight="1" x14ac:dyDescent="0.45">
      <c r="A99" s="11"/>
      <c r="B99" s="10" t="s">
        <v>178</v>
      </c>
      <c r="C99" s="26" t="s">
        <v>179</v>
      </c>
      <c r="D99" s="36" t="s">
        <v>180</v>
      </c>
      <c r="E99" s="37">
        <v>429.95</v>
      </c>
      <c r="G99" s="31"/>
    </row>
    <row r="100" spans="1:7" s="16" customFormat="1" x14ac:dyDescent="0.45">
      <c r="A100" s="13"/>
      <c r="B100" s="17" t="s">
        <v>108</v>
      </c>
      <c r="C100" s="17" t="s">
        <v>109</v>
      </c>
      <c r="D100" s="12" t="str">
        <f>"081159830526"</f>
        <v>081159830526</v>
      </c>
      <c r="E100" s="19">
        <v>129.94999999999999</v>
      </c>
      <c r="G100" s="31"/>
    </row>
    <row r="101" spans="1:7" s="16" customFormat="1" x14ac:dyDescent="0.45">
      <c r="B101" s="17" t="s">
        <v>110</v>
      </c>
      <c r="C101" s="17" t="s">
        <v>234</v>
      </c>
      <c r="D101" s="12" t="str">
        <f>"081159830533"</f>
        <v>081159830533</v>
      </c>
      <c r="E101" s="19">
        <v>59.95</v>
      </c>
      <c r="G101" s="31"/>
    </row>
    <row r="102" spans="1:7" s="16" customFormat="1" x14ac:dyDescent="0.45">
      <c r="B102" s="17" t="s">
        <v>230</v>
      </c>
      <c r="C102" s="17" t="s">
        <v>231</v>
      </c>
      <c r="D102" s="12" t="s">
        <v>245</v>
      </c>
      <c r="E102" s="19">
        <v>159.94999999999999</v>
      </c>
      <c r="G102" s="31"/>
    </row>
    <row r="103" spans="1:7" s="16" customFormat="1" x14ac:dyDescent="0.45">
      <c r="B103" s="17" t="s">
        <v>114</v>
      </c>
      <c r="C103" s="17" t="s">
        <v>115</v>
      </c>
      <c r="D103" s="12" t="str">
        <f>"081159830557"</f>
        <v>081159830557</v>
      </c>
      <c r="E103" s="19">
        <v>109.95</v>
      </c>
      <c r="G103" s="31"/>
    </row>
    <row r="104" spans="1:7" s="16" customFormat="1" x14ac:dyDescent="0.45">
      <c r="B104" s="17" t="s">
        <v>232</v>
      </c>
      <c r="C104" s="17" t="s">
        <v>233</v>
      </c>
      <c r="D104" s="12" t="str">
        <f>"081159830564"</f>
        <v>081159830564</v>
      </c>
      <c r="E104" s="19">
        <v>49.95</v>
      </c>
      <c r="G104" s="31"/>
    </row>
    <row r="105" spans="1:7" s="16" customFormat="1" x14ac:dyDescent="0.45">
      <c r="B105" s="17" t="s">
        <v>116</v>
      </c>
      <c r="C105" s="17" t="s">
        <v>117</v>
      </c>
      <c r="D105" s="25" t="str">
        <f>"081159830571"</f>
        <v>081159830571</v>
      </c>
      <c r="E105" s="19">
        <v>79.95</v>
      </c>
      <c r="G105" s="31"/>
    </row>
    <row r="106" spans="1:7" s="16" customFormat="1" x14ac:dyDescent="0.45">
      <c r="B106" s="17" t="s">
        <v>122</v>
      </c>
      <c r="C106" s="17" t="s">
        <v>121</v>
      </c>
      <c r="D106" s="12" t="str">
        <f>"081159830601"</f>
        <v>081159830601</v>
      </c>
      <c r="E106" s="19">
        <v>59.95</v>
      </c>
      <c r="G106" s="31"/>
    </row>
    <row r="107" spans="1:7" s="16" customFormat="1" x14ac:dyDescent="0.45">
      <c r="B107" s="17" t="s">
        <v>76</v>
      </c>
      <c r="C107" s="17" t="s">
        <v>203</v>
      </c>
      <c r="D107" s="12" t="s">
        <v>82</v>
      </c>
      <c r="E107" s="19">
        <v>249.95</v>
      </c>
      <c r="G107" s="31"/>
    </row>
    <row r="108" spans="1:7" s="16" customFormat="1" x14ac:dyDescent="0.45">
      <c r="B108" s="17" t="s">
        <v>111</v>
      </c>
      <c r="C108" s="17" t="s">
        <v>120</v>
      </c>
      <c r="D108" s="12" t="str">
        <f>"081159830588"</f>
        <v>081159830588</v>
      </c>
      <c r="E108" s="19">
        <v>639.95000000000005</v>
      </c>
      <c r="G108" s="31"/>
    </row>
    <row r="109" spans="1:7" s="16" customFormat="1" x14ac:dyDescent="0.45">
      <c r="B109" s="17" t="s">
        <v>77</v>
      </c>
      <c r="C109" s="17" t="s">
        <v>112</v>
      </c>
      <c r="D109" s="12" t="s">
        <v>83</v>
      </c>
      <c r="E109" s="19">
        <v>89.95</v>
      </c>
      <c r="G109" s="31"/>
    </row>
    <row r="110" spans="1:7" s="16" customFormat="1" x14ac:dyDescent="0.45">
      <c r="B110" s="17" t="s">
        <v>113</v>
      </c>
      <c r="C110" s="17" t="s">
        <v>118</v>
      </c>
      <c r="D110" s="12" t="str">
        <f>"081159830595"</f>
        <v>081159830595</v>
      </c>
      <c r="E110" s="19">
        <v>89.95</v>
      </c>
      <c r="G110" s="31"/>
    </row>
    <row r="111" spans="1:7" s="16" customFormat="1" x14ac:dyDescent="0.45">
      <c r="B111" s="17" t="s">
        <v>78</v>
      </c>
      <c r="C111" s="17" t="s">
        <v>119</v>
      </c>
      <c r="D111" s="12" t="s">
        <v>81</v>
      </c>
      <c r="E111" s="19">
        <v>179.95</v>
      </c>
      <c r="G111" s="31"/>
    </row>
    <row r="112" spans="1:7" s="33" customFormat="1" ht="13.15" customHeight="1" x14ac:dyDescent="0.45">
      <c r="A112" s="32"/>
      <c r="B112" s="17" t="s">
        <v>152</v>
      </c>
      <c r="C112" s="22" t="s">
        <v>138</v>
      </c>
      <c r="D112" s="7" t="s">
        <v>133</v>
      </c>
      <c r="E112" s="23">
        <v>159.94999999999999</v>
      </c>
      <c r="G112" s="31"/>
    </row>
    <row r="113" spans="1:7" s="33" customFormat="1" ht="13.15" customHeight="1" x14ac:dyDescent="0.45">
      <c r="A113" s="32"/>
      <c r="G113" s="34"/>
    </row>
  </sheetData>
  <phoneticPr fontId="1" type="noConversion"/>
  <pageMargins left="0.55118110236220474" right="0.55118110236220474" top="0.31496062992125984" bottom="0.31496062992125984" header="0.19685039370078741" footer="3.937007874015748E-2"/>
  <pageSetup paperSize="9" orientation="portrait" r:id="rId1"/>
  <headerFooter>
    <oddFooter>&amp;C&amp;8Digital Yacht Ltd - TEL 1300 747587 - www.digitalyacht.com.au</oddFooter>
  </headerFooter>
  <rowBreaks count="1" manualBreakCount="1">
    <brk id="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AU$</vt:lpstr>
      <vt:lpstr>'AU$'!Zone_d_impression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Heyes</dc:creator>
  <cp:lastModifiedBy>Nicolas Guerin</cp:lastModifiedBy>
  <cp:lastPrinted>2022-01-18T14:15:16Z</cp:lastPrinted>
  <dcterms:created xsi:type="dcterms:W3CDTF">2009-10-26T08:36:45Z</dcterms:created>
  <dcterms:modified xsi:type="dcterms:W3CDTF">2022-01-18T14:18:28Z</dcterms:modified>
</cp:coreProperties>
</file>